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svg" ContentType="image/svg+xml"/>
  <Default Extension="vml" ContentType="application/vnd.openxmlformats-officedocument.vmlDrawing"/>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showInkAnnotation="0" defaultThemeVersion="166925"/>
  <mc:AlternateContent xmlns:mc="http://schemas.openxmlformats.org/markup-compatibility/2006">
    <mc:Choice Requires="x15">
      <x15ac:absPath xmlns:x15ac="http://schemas.microsoft.com/office/spreadsheetml/2010/11/ac" url="C:\Users\mariah.paciello\Downloads\"/>
    </mc:Choice>
  </mc:AlternateContent>
  <xr:revisionPtr revIDLastSave="0" documentId="13_ncr:1_{5FE0AD59-B99F-4F15-89E3-136448EDF0A8}" xr6:coauthVersionLast="47" xr6:coauthVersionMax="47" xr10:uidLastSave="{00000000-0000-0000-0000-000000000000}"/>
  <workbookProtection workbookAlgorithmName="SHA-512" workbookHashValue="+9+eyv6iT54Nzp+r41zBjxbdB/s6V2Q858S9Fx1gsqUqvPUs2LLUA4AJ34K04jPY9XBSKIRDjqbqxWgNHXAuMg==" workbookSaltValue="OwvKP5KvNKxwvsUxIcz9hg==" workbookSpinCount="100000" lockStructure="1"/>
  <bookViews>
    <workbookView xWindow="-110" yWindow="-110" windowWidth="19420" windowHeight="10300" tabRatio="940" xr2:uid="{A5291186-063E-42BC-B26F-04F4DAD6A203}"/>
  </bookViews>
  <sheets>
    <sheet name="Home" sheetId="76" r:id="rId1"/>
    <sheet name="About this document" sheetId="4" r:id="rId2"/>
    <sheet name="About AES" sheetId="5" r:id="rId3"/>
    <sheet name="Electricity Generation" sheetId="43" r:id="rId4"/>
    <sheet name="Installed Capacity" sheetId="34" r:id="rId5"/>
    <sheet name="Operations" sheetId="35" r:id="rId6"/>
    <sheet name="Customers" sheetId="36" r:id="rId7"/>
    <sheet name="Stakeholders" sheetId="57" r:id="rId8"/>
    <sheet name="People" sheetId="7" r:id="rId9"/>
    <sheet name="Our People" sheetId="46" r:id="rId10"/>
    <sheet name="Talent Management" sheetId="26" r:id="rId11"/>
    <sheet name="Health and Safety" sheetId="47" r:id="rId12"/>
    <sheet name="Community" sheetId="77" r:id="rId13"/>
    <sheet name="Suppliers" sheetId="45" r:id="rId14"/>
    <sheet name="Planet" sheetId="6" r:id="rId15"/>
    <sheet name="Site management" sheetId="48" r:id="rId16"/>
    <sheet name="Emissions" sheetId="50" r:id="rId17"/>
    <sheet name="Energy consumption" sheetId="72" r:id="rId18"/>
    <sheet name="Biodiversity" sheetId="52" r:id="rId19"/>
    <sheet name="Water" sheetId="2" r:id="rId20"/>
    <sheet name="Waste" sheetId="49" r:id="rId21"/>
    <sheet name="Accountability" sheetId="8" r:id="rId22"/>
    <sheet name="Board of Directors" sheetId="32" r:id="rId23"/>
    <sheet name="Cybersecurity" sheetId="30" r:id="rId24"/>
    <sheet name="Ethics and Compliance" sheetId="31" r:id="rId25"/>
    <sheet name="Assurance Statement" sheetId="66" r:id="rId26"/>
    <sheet name="GRI Index" sheetId="58" r:id="rId27"/>
    <sheet name="SASB Index" sheetId="71" r:id="rId28"/>
  </sheets>
  <definedNames>
    <definedName name="_xlnm.Print_Area" localSheetId="0">Home!$C$1:$E$38</definedName>
    <definedName name="Z_2ED3A9CB_81A9_4973_8A42_E9BC13885177_.wvu.Rows" localSheetId="13" hidden="1">Suppliers!#REF!</definedName>
  </definedNames>
  <calcPr calcId="191028"/>
  <customWorkbookViews>
    <customWorkbookView name="AES" guid="{2ED3A9CB-81A9-4973-8A42-E9BC13885177}" maximized="1" xWindow="-8" yWindow="-8" windowWidth="1936" windowHeight="1056" tabRatio="940" activeSheetId="76"/>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9" i="49" l="1"/>
  <c r="J24" i="49"/>
  <c r="I22" i="49"/>
  <c r="G22" i="49"/>
  <c r="E22" i="49"/>
  <c r="D12" i="7"/>
  <c r="J30" i="49" l="1"/>
  <c r="K24" i="49" s="1"/>
  <c r="K22" i="49" l="1"/>
  <c r="K28" i="49"/>
  <c r="K27" i="49"/>
  <c r="K26" i="49"/>
  <c r="K25" i="49"/>
  <c r="K29" i="49"/>
  <c r="K23" i="49"/>
  <c r="D20" i="6" l="1"/>
  <c r="D22" i="6"/>
  <c r="D9" i="8"/>
  <c r="D8" i="8"/>
  <c r="D7" i="8"/>
  <c r="E7" i="8"/>
  <c r="E8" i="8"/>
  <c r="E9" i="8"/>
  <c r="D17" i="6"/>
  <c r="D40" i="7"/>
  <c r="D39" i="7"/>
  <c r="D38" i="7"/>
  <c r="D37" i="7"/>
  <c r="D18" i="7"/>
  <c r="E37" i="7"/>
  <c r="D16" i="5"/>
  <c r="D15" i="5"/>
  <c r="D12" i="8" l="1"/>
  <c r="E35" i="2"/>
  <c r="F35" i="2"/>
  <c r="G35" i="2"/>
  <c r="D35" i="2"/>
  <c r="E30" i="2"/>
  <c r="E36" i="2" s="1"/>
  <c r="F30" i="2"/>
  <c r="F36" i="2" s="1"/>
  <c r="G30" i="2"/>
  <c r="G36" i="2" s="1"/>
  <c r="D30" i="2"/>
  <c r="E17" i="6"/>
  <c r="E76" i="35"/>
  <c r="D36" i="2" l="1"/>
  <c r="R17" i="43"/>
  <c r="P17" i="43"/>
  <c r="D7" i="43"/>
  <c r="R7" i="43"/>
  <c r="P7" i="43"/>
  <c r="N7" i="43"/>
  <c r="L7" i="43"/>
  <c r="J7" i="43"/>
  <c r="H7" i="43"/>
  <c r="F7" i="43"/>
  <c r="R25" i="43"/>
  <c r="N17" i="43"/>
  <c r="N18" i="43"/>
  <c r="N19" i="43"/>
  <c r="N21" i="43"/>
  <c r="N22" i="43"/>
  <c r="N23" i="43"/>
  <c r="N24" i="43"/>
  <c r="N25" i="43"/>
  <c r="L18" i="43"/>
  <c r="L19" i="43"/>
  <c r="L21" i="43"/>
  <c r="L22" i="43"/>
  <c r="L23" i="43"/>
  <c r="L24" i="43"/>
  <c r="L25" i="43"/>
  <c r="L17" i="43"/>
  <c r="F18" i="43"/>
  <c r="F19" i="43"/>
  <c r="F20" i="43"/>
  <c r="F21" i="43"/>
  <c r="F22" i="43"/>
  <c r="F23" i="43"/>
  <c r="F24" i="43"/>
  <c r="F25" i="43"/>
  <c r="F17" i="43"/>
  <c r="E11" i="6" l="1"/>
  <c r="D10" i="6"/>
  <c r="D12" i="6"/>
  <c r="D13" i="6"/>
  <c r="D14" i="6"/>
  <c r="D15" i="6"/>
  <c r="D27" i="6"/>
  <c r="E27" i="6"/>
  <c r="E26" i="6"/>
  <c r="E25" i="6"/>
  <c r="E24" i="6"/>
  <c r="D26" i="6"/>
  <c r="D25" i="6"/>
  <c r="D24" i="6"/>
  <c r="D23" i="6"/>
  <c r="D21" i="6"/>
  <c r="D19" i="6"/>
  <c r="D18" i="6"/>
  <c r="E14" i="6"/>
  <c r="E13" i="6"/>
  <c r="E12" i="6"/>
  <c r="E10" i="6"/>
  <c r="E9" i="6"/>
  <c r="D11" i="6"/>
  <c r="D9" i="6"/>
  <c r="D8" i="6"/>
  <c r="E7" i="6"/>
  <c r="D7" i="6"/>
  <c r="E16" i="6"/>
  <c r="D16" i="6"/>
  <c r="D29" i="7"/>
  <c r="D24" i="7"/>
  <c r="D22" i="5"/>
  <c r="D10" i="8"/>
  <c r="D14" i="5"/>
  <c r="D13" i="5"/>
  <c r="E11" i="8"/>
  <c r="D11" i="8"/>
  <c r="E10" i="8"/>
  <c r="D36" i="7"/>
  <c r="D35" i="7"/>
  <c r="D34" i="7"/>
  <c r="E33" i="7"/>
  <c r="D33" i="7"/>
  <c r="D32" i="7"/>
  <c r="E31" i="7"/>
  <c r="D31" i="7"/>
  <c r="E30" i="7"/>
  <c r="D30" i="7"/>
  <c r="E29" i="7"/>
  <c r="E28" i="7"/>
  <c r="D28" i="7"/>
  <c r="E27" i="7"/>
  <c r="D27" i="7"/>
  <c r="D26" i="7"/>
  <c r="E25" i="7"/>
  <c r="D25" i="7"/>
  <c r="E24" i="7"/>
  <c r="D23" i="7"/>
  <c r="D22" i="7"/>
  <c r="E21" i="7"/>
  <c r="D21" i="7"/>
  <c r="D20" i="7"/>
  <c r="E19" i="7"/>
  <c r="D19" i="7"/>
  <c r="E17" i="7"/>
  <c r="D17" i="7"/>
  <c r="D16" i="7"/>
  <c r="E15" i="7"/>
  <c r="D15" i="7"/>
  <c r="E14" i="7"/>
  <c r="D14" i="7"/>
  <c r="E13" i="7"/>
  <c r="D13" i="7"/>
  <c r="D11" i="7"/>
  <c r="D10" i="7"/>
  <c r="E9" i="7"/>
  <c r="D9" i="7"/>
  <c r="E8" i="7"/>
  <c r="D8" i="7"/>
  <c r="E7" i="7"/>
  <c r="D7" i="7"/>
  <c r="E29" i="5"/>
  <c r="D29" i="5"/>
  <c r="E28" i="5"/>
  <c r="D28" i="5"/>
  <c r="E27" i="5"/>
  <c r="D27" i="5"/>
  <c r="E26" i="5"/>
  <c r="D26" i="5"/>
  <c r="E25" i="5"/>
  <c r="D25" i="5"/>
  <c r="E24" i="5"/>
  <c r="D24" i="5"/>
  <c r="D23" i="5"/>
  <c r="E21" i="5"/>
  <c r="D21" i="5"/>
  <c r="E20" i="5"/>
  <c r="D20" i="5"/>
  <c r="D19" i="5"/>
  <c r="E18" i="5"/>
  <c r="D18" i="5"/>
  <c r="E17" i="5"/>
  <c r="D17" i="5"/>
  <c r="E16" i="5"/>
  <c r="E15" i="5"/>
  <c r="E14" i="5"/>
  <c r="E13" i="5"/>
  <c r="E12" i="5"/>
  <c r="D12" i="5"/>
  <c r="D11" i="5"/>
  <c r="E10" i="5"/>
  <c r="D10" i="5"/>
  <c r="E9" i="5"/>
  <c r="D9" i="5"/>
  <c r="E8" i="5"/>
  <c r="D8" i="5"/>
  <c r="E7" i="5"/>
  <c r="D7" i="5"/>
  <c r="M11" i="43" l="1"/>
  <c r="Q26" i="43"/>
  <c r="O26" i="43"/>
  <c r="M26" i="43"/>
  <c r="K26" i="43"/>
  <c r="I26" i="43"/>
  <c r="G26" i="43"/>
  <c r="E26" i="43"/>
  <c r="C26" i="43"/>
  <c r="Q11" i="43"/>
  <c r="O11" i="43"/>
  <c r="I11" i="43"/>
  <c r="E11" i="43"/>
  <c r="C11" i="43"/>
  <c r="K11" i="43" l="1"/>
  <c r="G11" i="43"/>
  <c r="H9" i="43" s="1"/>
  <c r="R10" i="43"/>
  <c r="P10" i="43"/>
  <c r="H21" i="72"/>
  <c r="G21" i="72"/>
  <c r="F21" i="72"/>
  <c r="E21" i="72"/>
  <c r="F17" i="72"/>
  <c r="G17" i="72"/>
  <c r="H17" i="72"/>
  <c r="E17" i="72"/>
  <c r="H9" i="72"/>
  <c r="E9" i="72"/>
  <c r="P8" i="43"/>
  <c r="N10" i="43"/>
  <c r="N9" i="43"/>
  <c r="N8" i="43"/>
  <c r="J10" i="43"/>
  <c r="J9" i="43"/>
  <c r="J8" i="43"/>
  <c r="F10" i="43"/>
  <c r="F9" i="43"/>
  <c r="F8" i="43"/>
  <c r="D8" i="43"/>
  <c r="D9" i="43"/>
  <c r="D10" i="43"/>
  <c r="H10" i="43" l="1"/>
  <c r="L9" i="43"/>
  <c r="L10" i="43"/>
  <c r="L8" i="43"/>
  <c r="H8" i="43"/>
  <c r="P9" i="43"/>
  <c r="R8" i="43"/>
  <c r="R9" i="43"/>
  <c r="F23" i="72"/>
  <c r="F24" i="72" s="1"/>
  <c r="G23" i="72"/>
  <c r="G24" i="72" s="1"/>
  <c r="H23" i="72"/>
  <c r="E23" i="72"/>
  <c r="E24" i="72" s="1"/>
  <c r="G16" i="2"/>
  <c r="G11" i="2"/>
  <c r="F11" i="2"/>
  <c r="K15" i="49"/>
  <c r="H24" i="72" l="1"/>
  <c r="F16" i="2" l="1"/>
  <c r="E16" i="2"/>
  <c r="E11" i="2"/>
  <c r="D16" i="2"/>
  <c r="D11" i="2"/>
  <c r="E20" i="50" l="1"/>
  <c r="E17" i="2" l="1"/>
  <c r="F17" i="2"/>
  <c r="G17" i="2"/>
  <c r="D17" i="2"/>
  <c r="H35" i="49" l="1"/>
  <c r="E75" i="35"/>
  <c r="D76" i="35"/>
  <c r="D75" i="35"/>
  <c r="J18" i="43"/>
  <c r="H18" i="43"/>
  <c r="J42" i="49"/>
  <c r="J37" i="49"/>
  <c r="D21" i="43" l="1"/>
  <c r="D18" i="2"/>
  <c r="D20" i="43"/>
  <c r="J25" i="43"/>
  <c r="D19" i="43"/>
  <c r="H17" i="43"/>
  <c r="J24" i="43"/>
  <c r="D17" i="43"/>
  <c r="D18" i="43"/>
  <c r="H25" i="43"/>
  <c r="J23" i="43"/>
  <c r="D25" i="43"/>
  <c r="H24" i="43"/>
  <c r="J22" i="43"/>
  <c r="D24" i="43"/>
  <c r="H23" i="43"/>
  <c r="J21" i="43"/>
  <c r="D23" i="43"/>
  <c r="H22" i="43"/>
  <c r="J19" i="43"/>
  <c r="D22" i="43"/>
  <c r="H21" i="43"/>
  <c r="J17" i="43"/>
  <c r="H19" i="43"/>
  <c r="J43" i="49"/>
  <c r="K40" i="49" l="1"/>
  <c r="K39" i="49"/>
  <c r="K38" i="49"/>
  <c r="K36" i="49"/>
  <c r="K35" i="49"/>
  <c r="K41" i="49"/>
  <c r="K42" i="49"/>
  <c r="K37" i="49"/>
  <c r="E37" i="34"/>
  <c r="F37" i="34"/>
  <c r="G37" i="34"/>
  <c r="H37" i="34"/>
  <c r="I37" i="34"/>
  <c r="J37" i="34"/>
  <c r="K37" i="34"/>
  <c r="D37" i="34"/>
  <c r="D22" i="34"/>
  <c r="E22" i="34"/>
  <c r="F22" i="34"/>
  <c r="G22" i="34"/>
  <c r="H22" i="34"/>
  <c r="I22" i="34"/>
  <c r="E9" i="50" l="1"/>
  <c r="F9" i="50"/>
  <c r="G9" i="50"/>
  <c r="D9" i="50"/>
  <c r="F40" i="50" l="1"/>
  <c r="G40" i="50"/>
  <c r="G10" i="50" s="1"/>
  <c r="K16" i="49" l="1"/>
  <c r="R18" i="43" l="1"/>
  <c r="P18" i="43"/>
  <c r="D9" i="46"/>
  <c r="F9" i="46"/>
  <c r="H9" i="46"/>
  <c r="J9" i="46"/>
  <c r="F107" i="34"/>
  <c r="F101" i="34"/>
  <c r="F75" i="34"/>
  <c r="F74" i="34"/>
  <c r="J22" i="34"/>
  <c r="F96" i="34" l="1"/>
  <c r="F108" i="34" s="1"/>
  <c r="P25" i="43"/>
  <c r="P24" i="43"/>
  <c r="R24" i="43"/>
  <c r="P23" i="43"/>
  <c r="R23" i="43"/>
  <c r="P22" i="43"/>
  <c r="R22" i="43"/>
  <c r="P21" i="43"/>
  <c r="R21" i="43"/>
  <c r="P19" i="43"/>
  <c r="R19" i="43"/>
  <c r="J10" i="49" l="1"/>
  <c r="E7" i="50"/>
  <c r="F20" i="50"/>
  <c r="F7" i="50" s="1"/>
  <c r="G20" i="50"/>
  <c r="G7" i="50" s="1"/>
  <c r="D20" i="50"/>
  <c r="D7" i="50" s="1"/>
  <c r="E40" i="50"/>
  <c r="D40" i="50"/>
  <c r="E8" i="50" l="1"/>
  <c r="F18" i="2"/>
  <c r="E18" i="2"/>
  <c r="G8" i="50"/>
  <c r="G11" i="50"/>
  <c r="F8" i="50"/>
  <c r="D8" i="50"/>
  <c r="G18" i="2"/>
  <c r="E92" i="46"/>
  <c r="F92" i="46"/>
  <c r="G92" i="46"/>
  <c r="H92" i="46"/>
  <c r="I92" i="46"/>
  <c r="J92" i="46"/>
  <c r="K92" i="46"/>
  <c r="L92" i="46"/>
  <c r="M92" i="46"/>
  <c r="N92" i="46"/>
  <c r="O92" i="46"/>
  <c r="P92" i="46"/>
  <c r="Q92" i="46"/>
  <c r="R92" i="46"/>
  <c r="S92" i="46"/>
  <c r="D92" i="46"/>
  <c r="F10" i="50" l="1"/>
  <c r="F11" i="50" s="1"/>
  <c r="E10" i="50"/>
  <c r="E11" i="50" s="1"/>
  <c r="D10" i="50"/>
  <c r="D11" i="50" s="1"/>
  <c r="F35" i="49"/>
  <c r="D35" i="49"/>
  <c r="F16" i="49"/>
  <c r="F15" i="49"/>
  <c r="D15" i="49"/>
  <c r="F10" i="49" l="1"/>
  <c r="H10" i="49"/>
  <c r="D10" i="49"/>
  <c r="H16" i="49" l="1"/>
  <c r="H15" i="49"/>
</calcChain>
</file>

<file path=xl/sharedStrings.xml><?xml version="1.0" encoding="utf-8"?>
<sst xmlns="http://schemas.openxmlformats.org/spreadsheetml/2006/main" count="1872" uniqueCount="985">
  <si>
    <t>Excel data tables - Sustainability Report 2023</t>
  </si>
  <si>
    <r>
      <t xml:space="preserve">This excel file is a complementary document for the </t>
    </r>
    <r>
      <rPr>
        <i/>
        <u/>
        <sz val="11"/>
        <rFont val="Arial"/>
        <family val="2"/>
      </rPr>
      <t>2023 Improving Lives Report</t>
    </r>
    <r>
      <rPr>
        <sz val="11"/>
        <rFont val="Arial"/>
        <family val="2"/>
      </rPr>
      <t xml:space="preserve"> of The AES Corporation.</t>
    </r>
  </si>
  <si>
    <t>Publication date: May 2024</t>
  </si>
  <si>
    <t>The AES Corporation Sustainability Report is issued on an annual basis. The 2023 Sustainability Report covers January 1 to December 31, 2023. 
The report has been prepared using GRI Standards (Universal Standards, Topic Standards related to the company's materiality and includes Electric Utility Sector Disclosures) and SASB Standards (Electric Utilities &amp; Power Generators sector indicators).
This excel file is a complementary document for the 2023 Improving Lives Report of The AES Corporation and is intended to provide quantitative data - with a few exceptions. 
More qualitative information can be found on the 2023 Improving Lives Report, which we recommend reading for full understanding of the year of The AES Corporation in terms of our sustainability pillars: People, Planet and Accountability.
All the data covers all businesses where AES has operational control; exceptions signaled.</t>
  </si>
  <si>
    <r>
      <rPr>
        <b/>
        <sz val="11"/>
        <color rgb="FF000000"/>
        <rFont val="Arial"/>
        <family val="2"/>
      </rPr>
      <t xml:space="preserve">External Assurance
</t>
    </r>
    <r>
      <rPr>
        <sz val="11"/>
        <color rgb="FF000000"/>
        <rFont val="Arial"/>
        <family val="2"/>
      </rPr>
      <t xml:space="preserve">
AES used the services of Lloyd’s Register Quality Assurance Inc. (LRQA) to verify and conduct a limited assurance since 2013 of AES businesses in the following data:
• Scope 1, 2 &amp; 3 and other Air Emissions Data
• Water withdrawal and discharge data
• Waste data
• Generation in MWh
• Lost time incidents and fatality rate
• Energy use</t>
    </r>
  </si>
  <si>
    <r>
      <t xml:space="preserve">The Assurance Statement can be found in </t>
    </r>
    <r>
      <rPr>
        <i/>
        <u/>
        <sz val="11"/>
        <rFont val="Arial"/>
        <family val="2"/>
      </rPr>
      <t>Assurance Statement tab</t>
    </r>
    <r>
      <rPr>
        <sz val="11"/>
        <rFont val="Arial"/>
        <family val="2"/>
      </rPr>
      <t>.</t>
    </r>
  </si>
  <si>
    <r>
      <t xml:space="preserve">For transparency and clearer purposes, all verified data in this document contains the </t>
    </r>
    <r>
      <rPr>
        <sz val="14"/>
        <rFont val="Arial"/>
        <family val="2"/>
      </rPr>
      <t>☆</t>
    </r>
    <r>
      <rPr>
        <sz val="11"/>
        <rFont val="Arial"/>
        <family val="2"/>
      </rPr>
      <t xml:space="preserve"> symbol.</t>
    </r>
  </si>
  <si>
    <t>Where to find more information about The AES Corporation:</t>
  </si>
  <si>
    <t>2023 Improving Lives Report</t>
  </si>
  <si>
    <t>AES Website - Sustainability Section</t>
  </si>
  <si>
    <t>AES Website - Investor Relations Section</t>
  </si>
  <si>
    <t>10K/Annual Report 2023</t>
  </si>
  <si>
    <t>2024 Proxy Statement</t>
  </si>
  <si>
    <t>AES Code of Conduct</t>
  </si>
  <si>
    <t>Forward-looking statements / disclaimer </t>
  </si>
  <si>
    <t>Chapter</t>
  </si>
  <si>
    <t>Table</t>
  </si>
  <si>
    <t>Tags</t>
  </si>
  <si>
    <t>Electricity Generation</t>
  </si>
  <si>
    <t>Installed Capacity</t>
  </si>
  <si>
    <t>-</t>
  </si>
  <si>
    <t>Operations</t>
  </si>
  <si>
    <t>Customers</t>
  </si>
  <si>
    <t>Stakeholders</t>
  </si>
  <si>
    <t>Table 1 - Number and percentage of gross energy generated by region</t>
  </si>
  <si>
    <t>Region *</t>
  </si>
  <si>
    <t>Full basis</t>
  </si>
  <si>
    <t>Equity basis</t>
  </si>
  <si>
    <t>MWh</t>
  </si>
  <si>
    <t>%</t>
  </si>
  <si>
    <t>Eurasia</t>
  </si>
  <si>
    <t>GRI EU2 / 
SASB IF-EU-000.D</t>
  </si>
  <si>
    <t>MCAC</t>
  </si>
  <si>
    <t>South America</t>
  </si>
  <si>
    <t>United States</t>
  </si>
  <si>
    <t>Total</t>
  </si>
  <si>
    <r>
      <t>Table 2 - Number and percentage of gross energy generated by primary energy source</t>
    </r>
    <r>
      <rPr>
        <b/>
        <vertAlign val="superscript"/>
        <sz val="12"/>
        <color theme="1"/>
        <rFont val="Arial"/>
        <family val="2"/>
      </rPr>
      <t>1</t>
    </r>
  </si>
  <si>
    <t>Primary energy source</t>
  </si>
  <si>
    <t>Coal (includes Anthracite &amp; Lignite)</t>
  </si>
  <si>
    <t>Pet Coke</t>
  </si>
  <si>
    <t>Gas</t>
  </si>
  <si>
    <t>Oil (Diesel &amp; Residual)</t>
  </si>
  <si>
    <t xml:space="preserve"> - </t>
  </si>
  <si>
    <t xml:space="preserve">                   -  </t>
  </si>
  <si>
    <t xml:space="preserve">                    -  </t>
  </si>
  <si>
    <t>Hydro</t>
  </si>
  <si>
    <t>Wind</t>
  </si>
  <si>
    <t>Solar</t>
  </si>
  <si>
    <t>Biomass</t>
  </si>
  <si>
    <t>Landfill Gas</t>
  </si>
  <si>
    <t> </t>
  </si>
  <si>
    <r>
      <t xml:space="preserve">Additional information
Methodology:
</t>
    </r>
    <r>
      <rPr>
        <sz val="11"/>
        <color theme="1"/>
        <rFont val="Arial"/>
        <family val="2"/>
      </rPr>
      <t xml:space="preserve">Generation data excludes OVEC (an electric generating company). AES Ohio only owns a 4.9% equity ownership in OVEC without operational control. OVEC has two plants in Cheshire, Ohio and Madison, Indiana with a combined generation capacity of approximately 2,109 MW. AES Ohio’s share of this generation is approximately 103 MW.
</t>
    </r>
    <r>
      <rPr>
        <b/>
        <sz val="11"/>
        <color theme="1"/>
        <rFont val="Arial"/>
        <family val="2"/>
      </rPr>
      <t xml:space="preserve">
</t>
    </r>
    <r>
      <rPr>
        <vertAlign val="superscript"/>
        <sz val="11"/>
        <rFont val="Arial"/>
        <family val="2"/>
      </rPr>
      <t>1</t>
    </r>
    <r>
      <rPr>
        <sz val="11"/>
        <rFont val="Arial"/>
        <family val="2"/>
      </rPr>
      <t>Coal, Gas and Biomass generation includes steam water generation.</t>
    </r>
    <r>
      <rPr>
        <b/>
        <sz val="11"/>
        <color theme="1"/>
        <rFont val="Arial"/>
        <family val="2"/>
      </rPr>
      <t xml:space="preserve">
</t>
    </r>
    <r>
      <rPr>
        <sz val="11"/>
        <color theme="1"/>
        <rFont val="Arial"/>
        <family val="2"/>
      </rPr>
      <t xml:space="preserve">
* Countries under each region:
Eurasia: Bulgaria, Jordan, Netherlands, Vietnam and India
MCAC: Mexico, El Salvador, Panamá and Dominican Republic
South America: Argentina, Brazil, Chile and Colombia
United States: includes Puerto Rico</t>
    </r>
  </si>
  <si>
    <t>Table 1 - Installed capacity by country (MW)</t>
  </si>
  <si>
    <t>Country</t>
  </si>
  <si>
    <t>Argentina</t>
  </si>
  <si>
    <t>GRI EU1</t>
  </si>
  <si>
    <t>Brazil</t>
  </si>
  <si>
    <t>Bulgaria</t>
  </si>
  <si>
    <t>Chile</t>
  </si>
  <si>
    <t>Colombia</t>
  </si>
  <si>
    <t>Dominican Republic</t>
  </si>
  <si>
    <t>El Salvador</t>
  </si>
  <si>
    <t>India</t>
  </si>
  <si>
    <t>Jordan</t>
  </si>
  <si>
    <t>Mexico</t>
  </si>
  <si>
    <t>Netherlands</t>
  </si>
  <si>
    <t>Panamá</t>
  </si>
  <si>
    <t>USA (includes Puerto Rico)</t>
  </si>
  <si>
    <t>Vietnam</t>
  </si>
  <si>
    <t>Table 2 - Installed capacity by primary energy source (MW)</t>
  </si>
  <si>
    <t>Energy source</t>
  </si>
  <si>
    <t>Energy Storage</t>
  </si>
  <si>
    <t>Table 3 - Installed capacity by SBU and primary energy source (MW)</t>
  </si>
  <si>
    <t>SBU</t>
  </si>
  <si>
    <t>Renewables</t>
  </si>
  <si>
    <t>Utilities</t>
  </si>
  <si>
    <t>Coal</t>
  </si>
  <si>
    <t>Oil</t>
  </si>
  <si>
    <t>Energy Infrastructure</t>
  </si>
  <si>
    <t>Table 4 - Capacity under construction at the end of 2023</t>
  </si>
  <si>
    <t>Business</t>
  </si>
  <si>
    <t>Location</t>
  </si>
  <si>
    <t>Fuel</t>
  </si>
  <si>
    <t>Gross MW</t>
  </si>
  <si>
    <r>
      <t>High Mesa</t>
    </r>
    <r>
      <rPr>
        <vertAlign val="superscript"/>
        <sz val="11"/>
        <rFont val="Arial"/>
        <family val="2"/>
      </rPr>
      <t>1</t>
    </r>
  </si>
  <si>
    <t>US-CO</t>
  </si>
  <si>
    <t>GRI EU10</t>
  </si>
  <si>
    <r>
      <t>Westwing 1</t>
    </r>
    <r>
      <rPr>
        <vertAlign val="superscript"/>
        <sz val="11"/>
        <rFont val="Arial"/>
        <family val="2"/>
      </rPr>
      <t>1</t>
    </r>
  </si>
  <si>
    <t>US-AZ</t>
  </si>
  <si>
    <r>
      <t>Delta</t>
    </r>
    <r>
      <rPr>
        <vertAlign val="superscript"/>
        <sz val="11"/>
        <rFont val="Arial"/>
        <family val="2"/>
      </rPr>
      <t>1</t>
    </r>
  </si>
  <si>
    <t>US-MS</t>
  </si>
  <si>
    <r>
      <t>Chevelon Butte Phase II</t>
    </r>
    <r>
      <rPr>
        <vertAlign val="superscript"/>
        <sz val="11"/>
        <rFont val="Arial"/>
        <family val="2"/>
      </rPr>
      <t>1</t>
    </r>
  </si>
  <si>
    <r>
      <t>Kuihelni</t>
    </r>
    <r>
      <rPr>
        <vertAlign val="superscript"/>
        <sz val="11"/>
        <rFont val="Arial"/>
        <family val="2"/>
      </rPr>
      <t>1</t>
    </r>
  </si>
  <si>
    <t>US-HI</t>
  </si>
  <si>
    <t>Cajuína 2</t>
  </si>
  <si>
    <t>Tucano Phase 2</t>
  </si>
  <si>
    <t>Mirasol 1&amp;2</t>
  </si>
  <si>
    <t>AES Clean Energy Development</t>
  </si>
  <si>
    <t>US-Various</t>
  </si>
  <si>
    <r>
      <t>McFarland B</t>
    </r>
    <r>
      <rPr>
        <vertAlign val="superscript"/>
        <sz val="11"/>
        <rFont val="Arial"/>
        <family val="2"/>
      </rPr>
      <t>1</t>
    </r>
  </si>
  <si>
    <r>
      <t>Cavalier</t>
    </r>
    <r>
      <rPr>
        <vertAlign val="superscript"/>
        <sz val="11"/>
        <rFont val="Arial"/>
        <family val="2"/>
      </rPr>
      <t>1</t>
    </r>
  </si>
  <si>
    <t>US-VA</t>
  </si>
  <si>
    <t>Alamitos 2</t>
  </si>
  <si>
    <t>US-CA</t>
  </si>
  <si>
    <r>
      <t>Cavalier Solar A2</t>
    </r>
    <r>
      <rPr>
        <vertAlign val="superscript"/>
        <sz val="11"/>
        <rFont val="Arial"/>
        <family val="2"/>
      </rPr>
      <t>1</t>
    </r>
  </si>
  <si>
    <r>
      <t>Waiwa Phase 2</t>
    </r>
    <r>
      <rPr>
        <vertAlign val="superscript"/>
        <sz val="11"/>
        <rFont val="Arial"/>
        <family val="2"/>
      </rPr>
      <t>1</t>
    </r>
  </si>
  <si>
    <t>Peravia I (AES Dominicana)</t>
  </si>
  <si>
    <t>Calhoun</t>
  </si>
  <si>
    <t>US-MI</t>
  </si>
  <si>
    <t>Mamm Creek</t>
  </si>
  <si>
    <t>AGV VII</t>
  </si>
  <si>
    <t>Los Santos Solar (AES Panama)</t>
  </si>
  <si>
    <t>Panama</t>
  </si>
  <si>
    <t>Corotú Solar (AES Panama)</t>
  </si>
  <si>
    <t>Estí Solar II (AES Panama)</t>
  </si>
  <si>
    <t>Rexford (AES Clean Energy)</t>
  </si>
  <si>
    <t>Morris Solar</t>
  </si>
  <si>
    <t>US-MO</t>
  </si>
  <si>
    <t>Bellefield (AES Clean Energy)</t>
  </si>
  <si>
    <t>Renewables Subtotal</t>
  </si>
  <si>
    <r>
      <t>Hardy Hills (AES Indiana)</t>
    </r>
    <r>
      <rPr>
        <vertAlign val="superscript"/>
        <sz val="11"/>
        <rFont val="Arial"/>
        <family val="2"/>
      </rPr>
      <t>3</t>
    </r>
  </si>
  <si>
    <t>US-IN</t>
  </si>
  <si>
    <t>Pike County (AES Indiana)</t>
  </si>
  <si>
    <t>Petersburg Energy Center 
(AES Indiana)</t>
  </si>
  <si>
    <t>Utilities Subtotal</t>
  </si>
  <si>
    <t>San Matias</t>
  </si>
  <si>
    <t>Andes Solar 4</t>
  </si>
  <si>
    <t>Gatun</t>
  </si>
  <si>
    <t>Andes Solar 2a</t>
  </si>
  <si>
    <t>Energy Infastructure Subtotal</t>
  </si>
  <si>
    <r>
      <rPr>
        <b/>
        <sz val="11"/>
        <color rgb="FF000000"/>
        <rFont val="Arial"/>
        <family val="2"/>
      </rPr>
      <t xml:space="preserve">Additional information
Methodology:
</t>
    </r>
    <r>
      <rPr>
        <sz val="11"/>
        <color rgb="FF000000"/>
        <rFont val="Arial"/>
        <family val="2"/>
      </rPr>
      <t xml:space="preserve">Installed capacity data excludes OVEC (an electric generating company). AES Ohio only owns a 4.9% equity ownership in OVEC without operational control. OVEC has two plants in Cheshire, Ohio and Madison, Indiana with a combined generation capacity of approximately 2,109 MW. AES Ohio’s share of this generation is approximately 103 MW.
</t>
    </r>
    <r>
      <rPr>
        <b/>
        <sz val="11"/>
        <color rgb="FF000000"/>
        <rFont val="Arial"/>
        <family val="2"/>
      </rPr>
      <t xml:space="preserve">
</t>
    </r>
    <r>
      <rPr>
        <vertAlign val="superscript"/>
        <sz val="11"/>
        <color rgb="FF000000"/>
        <rFont val="Arial"/>
        <family val="2"/>
      </rPr>
      <t>1</t>
    </r>
    <r>
      <rPr>
        <sz val="11"/>
        <color rgb="FF000000"/>
        <rFont val="Arial"/>
        <family val="2"/>
      </rPr>
      <t xml:space="preserve">Owned by AES Clean Energy Development (ACED).
</t>
    </r>
    <r>
      <rPr>
        <vertAlign val="superscript"/>
        <sz val="11"/>
        <color rgb="FF000000"/>
        <rFont val="Arial"/>
        <family val="2"/>
      </rPr>
      <t>2</t>
    </r>
    <r>
      <rPr>
        <sz val="11"/>
        <color rgb="FF000000"/>
        <rFont val="Arial"/>
        <family val="2"/>
      </rPr>
      <t xml:space="preserve">Owned by AES Renewable Holdings.
</t>
    </r>
    <r>
      <rPr>
        <vertAlign val="superscript"/>
        <sz val="11"/>
        <color rgb="FF000000"/>
        <rFont val="Arial"/>
        <family val="2"/>
      </rPr>
      <t>3</t>
    </r>
    <r>
      <rPr>
        <sz val="11"/>
        <color rgb="FF000000"/>
        <rFont val="Arial"/>
        <family val="2"/>
      </rPr>
      <t xml:space="preserve">In December 2023, the first phase of the construction of this project was completed and initial operations for over half of the project commenced.  The final stage of construction is expected to be completed during the first half of 2024.
</t>
    </r>
    <r>
      <rPr>
        <b/>
        <sz val="11"/>
        <color rgb="FF000000"/>
        <rFont val="Arial"/>
        <family val="2"/>
      </rPr>
      <t>Explanation of terms:</t>
    </r>
    <r>
      <rPr>
        <sz val="11"/>
        <color rgb="FF000000"/>
        <rFont val="Arial"/>
        <family val="2"/>
      </rPr>
      <t xml:space="preserve">
SBU = Strategic Business Unit</t>
    </r>
  </si>
  <si>
    <r>
      <t>Table 1 - System average interruption duration index (SAIDI) and System average interruption frequency index (SAIFI) for distribution by business</t>
    </r>
    <r>
      <rPr>
        <b/>
        <vertAlign val="superscript"/>
        <sz val="12"/>
        <color theme="1"/>
        <rFont val="Arial"/>
        <family val="2"/>
      </rPr>
      <t>1</t>
    </r>
  </si>
  <si>
    <t>Indicator</t>
  </si>
  <si>
    <t>AES El Salvador</t>
  </si>
  <si>
    <t>SAIDI (hours)</t>
  </si>
  <si>
    <t>GRI EU28 / 
GRI EU29 / 
SASB IF-EU-550a.2</t>
  </si>
  <si>
    <t>SAIFI</t>
  </si>
  <si>
    <t>AES Ohio</t>
  </si>
  <si>
    <t>AES Indiana</t>
  </si>
  <si>
    <t>SAIDI</t>
  </si>
  <si>
    <r>
      <t>Table 2 - System average interruption duration index (SAIDI) for transmission</t>
    </r>
    <r>
      <rPr>
        <b/>
        <vertAlign val="superscript"/>
        <sz val="12"/>
        <color theme="1"/>
        <rFont val="Arial"/>
        <family val="2"/>
      </rPr>
      <t>2</t>
    </r>
  </si>
  <si>
    <t>System Average Interruption Duration Index (SAIDI) for Transmission</t>
  </si>
  <si>
    <t>GRI EU28 / 
GRI EU29</t>
  </si>
  <si>
    <r>
      <t>Table 3 - Average plant availability factor by energy source (%)</t>
    </r>
    <r>
      <rPr>
        <b/>
        <vertAlign val="superscript"/>
        <sz val="12"/>
        <color theme="1"/>
        <rFont val="Arial"/>
        <family val="2"/>
      </rPr>
      <t>2</t>
    </r>
  </si>
  <si>
    <t>Source</t>
  </si>
  <si>
    <t>GRI EU30</t>
  </si>
  <si>
    <r>
      <t>Table 4 - Generation efficiency of thermal plants (BTU/kWh)</t>
    </r>
    <r>
      <rPr>
        <b/>
        <vertAlign val="superscript"/>
        <sz val="12"/>
        <color theme="1"/>
        <rFont val="Arial"/>
        <family val="2"/>
      </rPr>
      <t>2</t>
    </r>
  </si>
  <si>
    <t>Type of Fuel</t>
  </si>
  <si>
    <t>GRI EU11</t>
  </si>
  <si>
    <t>Table 5 - Transmission and distribution losses (%)</t>
  </si>
  <si>
    <r>
      <t>Transmission losses</t>
    </r>
    <r>
      <rPr>
        <vertAlign val="superscript"/>
        <sz val="11"/>
        <color rgb="FF000000"/>
        <rFont val="Arial"/>
        <family val="2"/>
      </rPr>
      <t>2</t>
    </r>
  </si>
  <si>
    <t>GRI EU12</t>
  </si>
  <si>
    <r>
      <t>Distribution losses</t>
    </r>
    <r>
      <rPr>
        <vertAlign val="superscript"/>
        <sz val="11"/>
        <rFont val="Arial"/>
        <family val="2"/>
      </rPr>
      <t>1</t>
    </r>
  </si>
  <si>
    <r>
      <t>Table 6 - Smart grid related indicators</t>
    </r>
    <r>
      <rPr>
        <b/>
        <vertAlign val="superscript"/>
        <sz val="12"/>
        <color theme="1"/>
        <rFont val="Arial"/>
        <family val="2"/>
      </rPr>
      <t>3</t>
    </r>
  </si>
  <si>
    <t>Metering devices in distribution grid that are smart meters (%)</t>
  </si>
  <si>
    <t>SASB IF-EU-420a.2</t>
  </si>
  <si>
    <t>Electric load served by smart grid technology (%)</t>
  </si>
  <si>
    <r>
      <t xml:space="preserve">Total </t>
    </r>
    <r>
      <rPr>
        <vertAlign val="superscript"/>
        <sz val="11"/>
        <rFont val="Arial"/>
        <family val="2"/>
      </rPr>
      <t>2</t>
    </r>
  </si>
  <si>
    <r>
      <t>Table 7 - Gas leakage rate for distribution, transportation and storage</t>
    </r>
    <r>
      <rPr>
        <b/>
        <vertAlign val="superscript"/>
        <sz val="12"/>
        <color theme="1"/>
        <rFont val="Arial"/>
        <family val="2"/>
      </rPr>
      <t>4</t>
    </r>
  </si>
  <si>
    <t>Gas Leakage for Distribution (%)</t>
  </si>
  <si>
    <t>Gas Leakage for Transportation (%)</t>
  </si>
  <si>
    <t>Gas Leakage for Storage (%)</t>
  </si>
  <si>
    <t>Table 8 - Total wholesale electricity purchased from third-parties and sold (GWh)</t>
  </si>
  <si>
    <t>Type of energy source</t>
  </si>
  <si>
    <t>SASB IF-EU-000.E</t>
  </si>
  <si>
    <t>Non-renewables</t>
  </si>
  <si>
    <r>
      <t>Table 9 - Length of above and underground lines by business (km)</t>
    </r>
    <r>
      <rPr>
        <b/>
        <vertAlign val="superscript"/>
        <sz val="12"/>
        <color theme="1"/>
        <rFont val="Arial"/>
        <family val="2"/>
      </rPr>
      <t>5</t>
    </r>
  </si>
  <si>
    <t>Type of line</t>
  </si>
  <si>
    <t>Distribution lines</t>
  </si>
  <si>
    <t>Transmission lines</t>
  </si>
  <si>
    <t>Overhead</t>
  </si>
  <si>
    <t>GRI EU4 / 
SASB IF-EU-000.C</t>
  </si>
  <si>
    <t>Underground</t>
  </si>
  <si>
    <t>AES Chile</t>
  </si>
  <si>
    <r>
      <t>Table 10 - Assets certified by a management program (%)</t>
    </r>
    <r>
      <rPr>
        <b/>
        <vertAlign val="superscript"/>
        <sz val="12"/>
        <color theme="1"/>
        <rFont val="Arial"/>
        <family val="2"/>
      </rPr>
      <t>6</t>
    </r>
  </si>
  <si>
    <t>Management Program</t>
  </si>
  <si>
    <t>ISO 55001</t>
  </si>
  <si>
    <t>ISO 9001</t>
  </si>
  <si>
    <r>
      <rPr>
        <b/>
        <sz val="11"/>
        <color theme="1"/>
        <rFont val="Arial"/>
        <family val="2"/>
      </rPr>
      <t>Additional information
Methodology:</t>
    </r>
    <r>
      <rPr>
        <sz val="11"/>
        <color theme="1"/>
        <rFont val="Arial"/>
        <family val="2"/>
      </rPr>
      <t xml:space="preserve">
</t>
    </r>
    <r>
      <rPr>
        <vertAlign val="superscript"/>
        <sz val="11"/>
        <rFont val="Arial"/>
        <family val="2"/>
      </rPr>
      <t>1</t>
    </r>
    <r>
      <rPr>
        <vertAlign val="superscript"/>
        <sz val="11"/>
        <color theme="1"/>
        <rFont val="Arial"/>
        <family val="2"/>
      </rPr>
      <t xml:space="preserve"> </t>
    </r>
    <r>
      <rPr>
        <sz val="11"/>
        <color theme="1"/>
        <rFont val="Arial"/>
        <family val="2"/>
      </rPr>
      <t>The indicators were calculated following the internal methodology that is weighted by EBITDA to better reflect the impact on the business.</t>
    </r>
    <r>
      <rPr>
        <sz val="11"/>
        <color rgb="FFFF0000"/>
        <rFont val="Arial"/>
        <family val="2"/>
      </rPr>
      <t xml:space="preserve">
</t>
    </r>
    <r>
      <rPr>
        <vertAlign val="superscript"/>
        <sz val="11"/>
        <rFont val="Arial"/>
        <family val="2"/>
      </rPr>
      <t>2</t>
    </r>
    <r>
      <rPr>
        <sz val="11"/>
        <rFont val="Arial"/>
        <family val="2"/>
      </rPr>
      <t xml:space="preserve"> Historical data was updated due to a methodology improvement.
</t>
    </r>
    <r>
      <rPr>
        <vertAlign val="superscript"/>
        <sz val="11"/>
        <rFont val="Arial"/>
        <family val="2"/>
      </rPr>
      <t xml:space="preserve">3 </t>
    </r>
    <r>
      <rPr>
        <sz val="11"/>
        <rFont val="Arial"/>
        <family val="2"/>
      </rPr>
      <t xml:space="preserve">The total value represents the percentage of metering devices only of the distribution companies that provide smart meter services (AES Indiana and AES Ohio). In El Salvador there is still no regulation regarding smart meters use; there is a regulation around an investment fund to execute small pilot projects related to AMI and AES El Salvador has proactively installed a few of these metering devices as part of those pilot projects.
</t>
    </r>
    <r>
      <rPr>
        <vertAlign val="superscript"/>
        <sz val="11"/>
        <rFont val="Arial"/>
        <family val="2"/>
      </rPr>
      <t xml:space="preserve">4 </t>
    </r>
    <r>
      <rPr>
        <sz val="11"/>
        <rFont val="Arial"/>
        <family val="2"/>
      </rPr>
      <t>The figures exclude controlled flaring for the storage facility since this is by design and a controlled situation to ensure the proper operation of pressure imbalances. Flaring represented only 0.06% in 2023, 0.06% in 2022 as well and 0.08% in 2021. Vent, Fugitive, Pneumatic and Unburnt types of leakage were considered.</t>
    </r>
    <r>
      <rPr>
        <b/>
        <sz val="11"/>
        <color rgb="FFFF0000"/>
        <rFont val="Arial"/>
        <family val="2"/>
      </rPr>
      <t xml:space="preserve">
</t>
    </r>
    <r>
      <rPr>
        <vertAlign val="superscript"/>
        <sz val="11"/>
        <color theme="1"/>
        <rFont val="Arial"/>
        <family val="2"/>
      </rPr>
      <t xml:space="preserve">5 </t>
    </r>
    <r>
      <rPr>
        <sz val="11"/>
        <color theme="1"/>
        <rFont val="Arial"/>
        <family val="2"/>
      </rPr>
      <t xml:space="preserve">Redundant lines were not taken into account.
</t>
    </r>
    <r>
      <rPr>
        <vertAlign val="superscript"/>
        <sz val="11"/>
        <color theme="1"/>
        <rFont val="Arial"/>
        <family val="2"/>
      </rPr>
      <t xml:space="preserve">6 </t>
    </r>
    <r>
      <rPr>
        <sz val="11"/>
        <color theme="1"/>
        <rFont val="Arial"/>
        <family val="2"/>
      </rPr>
      <t>We are excluding renewable assets in United States, the majority of which (~88%) are smaller than 20MW.</t>
    </r>
  </si>
  <si>
    <r>
      <t>Table 1 - AES consolidated customer satisfaction for distribution businesses</t>
    </r>
    <r>
      <rPr>
        <b/>
        <vertAlign val="superscript"/>
        <sz val="12"/>
        <color theme="1"/>
        <rFont val="Arial"/>
        <family val="2"/>
      </rPr>
      <t>1</t>
    </r>
  </si>
  <si>
    <t>Customer Satisfaction (%)</t>
  </si>
  <si>
    <t>Table 2 - Total electricity delivered to residential, commercial, industrial, all other retail customers and 
wholesale customers by business (MWh)</t>
  </si>
  <si>
    <t>Type of customer</t>
  </si>
  <si>
    <t>Residential customers</t>
  </si>
  <si>
    <t>SASB IF-EU-000.B</t>
  </si>
  <si>
    <t>Commercial customers</t>
  </si>
  <si>
    <t>Industrial customers</t>
  </si>
  <si>
    <t>All other retail customers</t>
  </si>
  <si>
    <t>Wholesale customers</t>
  </si>
  <si>
    <t>no customers in this segment</t>
  </si>
  <si>
    <t>Table 3 - Number of residential, industrial and commercial customer accounts by business</t>
  </si>
  <si>
    <t>Residential customer</t>
  </si>
  <si>
    <t>GRI EU3 / 
SASB IF-EU-000.A</t>
  </si>
  <si>
    <t>Industrial customer</t>
  </si>
  <si>
    <t>Commercial customer</t>
  </si>
  <si>
    <t>Other customers</t>
  </si>
  <si>
    <t>Table 4 - Average retail electric rate for residential, commercial and industrial customers by business (US$/kWh)</t>
  </si>
  <si>
    <t>SASB IF-EU-240a.1</t>
  </si>
  <si>
    <t>Table 5 - Customer electricity savings from efficiency measures by business (MWh)</t>
  </si>
  <si>
    <t>SASB IF-EU-420a.3</t>
  </si>
  <si>
    <t>Table 6 - Number of residential customer electric disconnections for non-payment and percentage reconnected within 30 days by business</t>
  </si>
  <si>
    <t>Number of residential customer electric disconnections for non-payment</t>
  </si>
  <si>
    <t>SASB IF-EU-240a.3</t>
  </si>
  <si>
    <t>Percentage reconnected within 30 days</t>
  </si>
  <si>
    <r>
      <rPr>
        <b/>
        <sz val="11"/>
        <color theme="1"/>
        <rFont val="Arial"/>
        <family val="2"/>
      </rPr>
      <t xml:space="preserve">Additional information
Methodology:
</t>
    </r>
    <r>
      <rPr>
        <vertAlign val="superscript"/>
        <sz val="11"/>
        <color theme="1"/>
        <rFont val="Arial"/>
        <family val="2"/>
      </rPr>
      <t>1</t>
    </r>
    <r>
      <rPr>
        <sz val="11"/>
        <color theme="1"/>
        <rFont val="Arial"/>
        <family val="2"/>
      </rPr>
      <t xml:space="preserve">The overall customer satisfaction data provided represents residential results from all AES utility business. The surveys, with their statistically significant representative samples, cover AES’ complete ~2.6 million customer base and all employ similar methodologies. Historical data was updated due to methodologies improvements.  The indicators were calculated following the internal methodology that is weighted by EBITDA to better reflect the impact on the business.
</t>
    </r>
  </si>
  <si>
    <t>Table 1 - Stakeholder engagement</t>
  </si>
  <si>
    <t>Stakeholder</t>
  </si>
  <si>
    <t>How we engage with them</t>
  </si>
  <si>
    <t>Key issues</t>
  </si>
  <si>
    <t>How issues are addressed</t>
  </si>
  <si>
    <t>Our People</t>
  </si>
  <si>
    <t>Our people play a pivotal role in the success of AES. They are the driving force behind the execution of AES’ strategy and the achievement of goals. Because of that, engaging with them is critical to our business success and our employees expect open discussions about workplace safety, AES goals and priorities, career opportunities, job satisfaction, diversity and inclusion, and benefits via:
• Company intranet 
• Multi-lingual update communications from company executives
• Internal online forums and electronic newsletters
• Employee Helpline
• Global live broadcast sessions
• Yearly performance reviews
• Online courses, classroom training and college degree programs
• Leadership and employee development opportunities
• Employee surveys
• Our annual Sustainability Report
• Corporate and local market websites and social media channels
• Global celebrations to recognize milestones and celebrate AES culture</t>
  </si>
  <si>
    <t>• Workplace safety
• Career opportunities
• Job stability
• Diversity and inclusion
• Compensation and benefits
• Company strategy and leadership
• Positive corporate image</t>
  </si>
  <si>
    <t>• Promote two-way communications
• Increase feedback mechanisms
• Increase involvement in company-related activities
• Training resources made available through Workday Leraning
• Diversity, Equity, and Inclusion Intranet
• Calendar of Events
• Employee Resource Groups
• Company-wide calls with Senior Leaders and special subject matter expert guests</t>
  </si>
  <si>
    <t>GRI 2-29</t>
  </si>
  <si>
    <t>We are invested in understanding our customers' perspectives and in addressing their needs to partner and cocreate business solutions to accelerate the future of energy together, via:
• Creation of innovative and customized, tailored energy and energy management solutions
• Wholesale and retail power and gas market participation
• Internet-based feedback interface
• Customer NPS, satisfaction and feedback surveys
• Publications, reports and email communications, including newsletters
• Market-focused commercial customer relation leaders
• Understanding of customer needs to provide tailored sustainable energy solutions through a diverse portfolio of offerings
• Traditional and social media
• Participation in and sponsorship of public events and conferences
• Host customer forums and events in person and virtual 
• Conduct training and webinars for customers
• Provide updates on key areas, including regulatory frameworks
• Bi-lateral meetings with customers
• Site visits to operational locations and projects
• Inclusion in pilot programs of new solutions and offerings
• Customer call centers to answer inquiries
• Energy efficiency and demand response programs
• Residential customer education programs
• Commitment to the UN Sustainable Development Goals.</t>
  </si>
  <si>
    <t>• Changing market dynamics and emerging customer needs
• Looking for an advisor to navigate the energy transition
• Achieving sustainability goals and targets in a timely way
• Ensuring local knowledge of the energy market
• Accessing global innovation with local support
• Deploying scalable energy solutions
• Managing energy use with new technologies and platforms
• Lowering energy costs
• Using cleaner energy sources, including renewables
• Smarter, more efficient energy use
Safety</t>
  </si>
  <si>
    <t>• Gain deep understanding of the markets in which we operate and customer segments we are serving
• Credible recommendations from industry and process knowledge
• Directly engage with customers to co-create, innovate and architect tailored energy solutions to meet specific customer needs
• Deploy sustainable energy solutions, including renewables, for commercial customers and battery energy storage systems
• Provide risk management services for wholesale and retail customers
• Optimize the value of energy assets and balance cost savings and risk
• Conduct energy-efficiency audits, and provide incentives for numerous energy efficiency measures
• Send market and company information directly to customers
• Provide information and energy management tools via our websites
• Develop peak demand management programs and digital solutions</t>
  </si>
  <si>
    <t>Communities</t>
  </si>
  <si>
    <t>We partner with communities to strengthen positive impact through socioeconomic and environmental partnerships that improve lives today and in the future. We invest in and ensure consistent dialogue with the communities where we conduct business via:
• Periodic community meetings in communities surrounding our facilities
• Need assessments and emergency response initiatives
• Career fairs
• Volunteer projects and social impact programs
• Participation in community events
• Hiring locally
• Sharing information through websites, social media, traditional media, and direct correspondence
• Traditional and Social Media
• Ethics hotline &amp; community grievance mechanisms
• Conferences &amp; global &amp; local forums
• Our annual sustainability report</t>
  </si>
  <si>
    <t>• Employment of local talent
• Economic and business development in local community
• Infrastructure
• Environmental performance and policies
• Job creation
• Safety
• Skilled workforce development
• Social benefits</t>
  </si>
  <si>
    <t>• Updates on key issues and projects and feedback mechanisms on website and through other channels
• Focus groups and community panels
• Skilled workforce development programs with industry and labor stakeholders at community educational locations
• Sustainable, social sustainable impact programs
• Education on safe, adequate, and efficient use of energy
• Inclusive programs
• Emergency relief efforts</t>
  </si>
  <si>
    <t>Government and regulators</t>
  </si>
  <si>
    <t>We regularly communicate with local, state, and federal government officials in the countries where we operate to co-create high-value energy solutions based on current and future needs, resources and regulations to help customers and whole economies achieve their sustainability goals. We work to build meaningful engagement opportunities including:
• Meetings with regulators and elected officials where our businesses are located
• Participate actively in energy forums
• Tours of our facilities
• Emergency planning exercises with local/state agencies
• Policy white papers, testimonies, and briefings
• Regulatory proceedings and rate cases
• FERC and NERC reporting
• Reporting in compliance with national and local requirements across the globe
• Ethics hotline &amp; community grievance mechanisms
• Corporate and local market websites and social media channels</t>
  </si>
  <si>
    <t>• Responsible energy transition
• Reliability, resilience, security, affordability, and sustainability of electricity supply
• Energy market structure and regulation
• Job creation
• Environmental compliance
• Policies and regulations
• Financial/OTC derivatives
• Safety
• Diverse and balanced energy matrix
• Importance to be able to accelerate deployment of projects</t>
  </si>
  <si>
    <t>•	Provide information on AES expertise, innovative technologies, and performance reports via our websites
•	Investment in new technologies to keep long-term electricity supply reliable, affordable, and cleaner
•	Engage in discussions with governments, partners and industry groups
•	Engage about environmental performance and policy
•	Engage directly on financial reform legislation, GHG policy, Clean Energy Standard, and federal loan guarantees</t>
  </si>
  <si>
    <t>Investors, Shareholders and Financial Partners</t>
  </si>
  <si>
    <t>We regularly communicate with our investors regarding our business strategy and plan, risk management, financial returns, growth, and governance via:
• Quarterly earnings presentations
• Investor relations website
• Investor calls
• Investor and public forum events such as the Annual Shareholder Meeting and Investor Days
• Annual, quarterly and current corporate reports
• Proxy communications
• Traditional and social media
• Regulatory filings &amp; our annual sustainability report
• Conferences &amp; global forums</t>
  </si>
  <si>
    <t>•	Strategy and growth plans
•	Financial performance and liquidity
•	Company management
•	Return on investment
•	Capital allocation
•	Shareholder returns, including dividends
•	Risk management
•	Environmental, Social and Governance performance</t>
  </si>
  <si>
    <t>• Provide information, presentations, and reports via our websites
• One-on-One conversations and roadshows 
• Healthy balance sheet and sufficient liquidity
• Timely information on key issues</t>
  </si>
  <si>
    <t>Suppliers</t>
  </si>
  <si>
    <t>We promote suppliers’ success through clear policies, procedures, terms, and conditions which are shared upon the start of any engagement and made available through digital and printed material at our sites. It is important to ensure our suppliers are aligned with our values and standards.
We hold our suppliers and contractors to the same high ethical standards we have.</t>
  </si>
  <si>
    <t>• Innovative, reliable, and cost-effective solutions
• Consistency with our policies, code of ethics and vision·     </t>
  </si>
  <si>
    <t xml:space="preserve">• Provide information for prospective and current suppliers via our websites
• Direct contact between vendors and AES supply chain buyers and sourcing specialists
• Centralized management of key supply chain categories such as fuel sourcing
• Supplier performance score cards
• Published policies and guidelines such as safety requirements and environmental guiding principles
• Developed and communicated safety, environmental guidelines to existing and prospective suppliers
• Supplier registration and on-boarding​ </t>
  </si>
  <si>
    <t>Civil Society and Industry Observers</t>
  </si>
  <si>
    <t>We engage in dialogue with NGOs and other industry observers:
• Industry organizations, conferences, and direct dialogue
• Participation in advisory councils, business alliances of NGOs
• Collaboration with NGOs in facilitating policy-making dialogues
• Traditional and social media
• Periodic meetings
• Our annual sustainability report
• Ethics hotline &amp; community grievance mechanisms</t>
  </si>
  <si>
    <t>• Employment
• Business development
• Infrastructure
• Trends in the sector
• Environmental performance and policies Job creation
• Safety
• Skilled workforce development
• Diversity and inclusion</t>
  </si>
  <si>
    <t>• Engage in many NGO-sponsored dialogues on energy and environmental policy topics, including GHG policy, Clean Energy Standard, and renewable energy incentives
• Participate in events as expert in the field to discuss trends in the sector
• Sharing information through websites, social media, traditional media, and direct correspondence</t>
  </si>
  <si>
    <t>Media</t>
  </si>
  <si>
    <t>• Direct engagement
• Press releases and news advisories
• Investor calls
• Our annual sustainability report
• Conferences &amp; global forums</t>
  </si>
  <si>
    <t>• Dissemination of strategic information
• Trends in the energy sector
• Image and reputation
• Transparency with stakeholders
• AES brand</t>
  </si>
  <si>
    <t>• Provide information through Interviews and one on one meetings
• Visits to our offices and projects
• Sharing information through websites, social media, traditional media, and direct correspondence</t>
  </si>
  <si>
    <t>Talent Management</t>
  </si>
  <si>
    <t>Health and Safety</t>
  </si>
  <si>
    <t>Community</t>
  </si>
  <si>
    <r>
      <t>Table 1 - Number of employees</t>
    </r>
    <r>
      <rPr>
        <b/>
        <vertAlign val="superscript"/>
        <sz val="12"/>
        <color theme="0"/>
        <rFont val="Arial"/>
        <family val="2"/>
      </rPr>
      <t>1</t>
    </r>
  </si>
  <si>
    <t>Number of AES People</t>
  </si>
  <si>
    <t>GRI 2-8 /
FTSE SLS25</t>
  </si>
  <si>
    <t>Number of contractors</t>
  </si>
  <si>
    <t>Percentage of employees that are contractors</t>
  </si>
  <si>
    <t>Table 2 - Number of employees by region</t>
  </si>
  <si>
    <t>GRI 2-7</t>
  </si>
  <si>
    <t>Table 3 - Number and proportion of employees by gender</t>
  </si>
  <si>
    <t>Gender</t>
  </si>
  <si>
    <t>Female</t>
  </si>
  <si>
    <t>Number of employees</t>
  </si>
  <si>
    <t>GRI 2-7 / 
FTSE SLS33</t>
  </si>
  <si>
    <t>Proportion of employees</t>
  </si>
  <si>
    <t>Male</t>
  </si>
  <si>
    <t>Prefer not to disclose/ Unspecified</t>
  </si>
  <si>
    <t>Table 4 - Percentage of women in management positions (%)</t>
  </si>
  <si>
    <t>Percentage of women in junior management positions</t>
  </si>
  <si>
    <t>Percentage of women in top management positions</t>
  </si>
  <si>
    <t>Percentage of women in all management positions</t>
  </si>
  <si>
    <t>Percentage of women in management positions in revenue-generating functions</t>
  </si>
  <si>
    <t>Percentage of women in STEM-related positions</t>
  </si>
  <si>
    <t>Table 5 - Total number of employees per employee category</t>
  </si>
  <si>
    <t>Employee category</t>
  </si>
  <si>
    <t>Top-level management</t>
  </si>
  <si>
    <t>Middle-level management</t>
  </si>
  <si>
    <t>Junior-level management</t>
  </si>
  <si>
    <t>General and Administrative (G&amp;A)</t>
  </si>
  <si>
    <t>Operations (non-G&amp;A)</t>
  </si>
  <si>
    <r>
      <t>Table 6 - Share in total workforce by ethnicity/race - US only (%)</t>
    </r>
    <r>
      <rPr>
        <b/>
        <vertAlign val="superscript"/>
        <sz val="11"/>
        <color theme="0"/>
        <rFont val="Arial"/>
        <family val="2"/>
      </rPr>
      <t>2</t>
    </r>
  </si>
  <si>
    <t>Ethnicity/race</t>
  </si>
  <si>
    <t>Asian</t>
  </si>
  <si>
    <t>Black/African Amercian</t>
  </si>
  <si>
    <t>Hispanic or Latino</t>
  </si>
  <si>
    <t>White</t>
  </si>
  <si>
    <t>American Indian or Alaska Native</t>
  </si>
  <si>
    <t>Two or more races</t>
  </si>
  <si>
    <t>Native Hawaiian or Pacific Islander</t>
  </si>
  <si>
    <t>Not known</t>
  </si>
  <si>
    <t>Percentage of global staff with disabilities</t>
  </si>
  <si>
    <t>FTSE SLS32</t>
  </si>
  <si>
    <t>Under 30</t>
  </si>
  <si>
    <t>GRI 405-1</t>
  </si>
  <si>
    <t>30 - 39</t>
  </si>
  <si>
    <t>40 - 49</t>
  </si>
  <si>
    <t>50 - 59</t>
  </si>
  <si>
    <t>60 and over</t>
  </si>
  <si>
    <t>Table 1 - Total number and rate of new employee hires by age group, gender and region</t>
  </si>
  <si>
    <t>Category</t>
  </si>
  <si>
    <t>Number</t>
  </si>
  <si>
    <t>Age group</t>
  </si>
  <si>
    <t>GRI 401-1</t>
  </si>
  <si>
    <t>Region</t>
  </si>
  <si>
    <t>Table 2 - Percentage of open positions filled by internal candidates and average hiring cost</t>
  </si>
  <si>
    <t>Percentage of open positions filled by internal candidates (%)</t>
  </si>
  <si>
    <t>Average hiring cost/FTE (US$)</t>
  </si>
  <si>
    <t>Table 3 - Total number and rate of turnover by age group, gender and region</t>
  </si>
  <si>
    <t>GRI 401-1 / 
FTSE SLS 24</t>
  </si>
  <si>
    <t>Total Turnover</t>
  </si>
  <si>
    <t>Voluntary turnover</t>
  </si>
  <si>
    <r>
      <t>Table 4 - Percentage of employees represented by an independent trade union or covered by collective bargaining agreements (%)</t>
    </r>
    <r>
      <rPr>
        <b/>
        <vertAlign val="superscript"/>
        <sz val="12"/>
        <color theme="0"/>
        <rFont val="Arial"/>
        <family val="2"/>
      </rPr>
      <t>1</t>
    </r>
  </si>
  <si>
    <t>% of employees represented by an independent trade union or covered by collective bargaining agreements</t>
  </si>
  <si>
    <t>Table 5 - Ratio of the annual total and increase in compensation for the organization’s highest-paid individual to the median annual total compensation for all employees</t>
  </si>
  <si>
    <t>Highest-paid individual annual total compensation/All employees median annual compensation</t>
  </si>
  <si>
    <t>GRI 2-21</t>
  </si>
  <si>
    <t>Highest-paid individual percentage increase in annual total compensation/All employees median percentage increase in annual total compensation</t>
  </si>
  <si>
    <t>Table 6 - Employee engagement/satisfaction survey</t>
  </si>
  <si>
    <t>Employee engagement/satisfaction survey</t>
  </si>
  <si>
    <r>
      <t>Table 7 - Average hours of training per age group, employee category, gender, race and type of training</t>
    </r>
    <r>
      <rPr>
        <b/>
        <vertAlign val="superscript"/>
        <sz val="11"/>
        <color theme="0"/>
        <rFont val="Arial"/>
        <family val="2"/>
      </rPr>
      <t>2</t>
    </r>
  </si>
  <si>
    <t>GRI 404-1 / 
FTSE SLS26</t>
  </si>
  <si>
    <t>USA</t>
  </si>
  <si>
    <t>Corporate</t>
  </si>
  <si>
    <t>Type of training</t>
  </si>
  <si>
    <t>Experience and exposure</t>
  </si>
  <si>
    <t>Assessment and career planning</t>
  </si>
  <si>
    <t>Formal learning</t>
  </si>
  <si>
    <t>Total average hours of training per employee</t>
  </si>
  <si>
    <t>Table 8 - Average amount spent per FTE and total amount spent on training and development (US$)</t>
  </si>
  <si>
    <t>Total average amount spent per FTE on training and development</t>
  </si>
  <si>
    <t>Table 9 - Percentage of total employees receiving training </t>
  </si>
  <si>
    <t>Percentage of total employees receiving training </t>
  </si>
  <si>
    <r>
      <t>Table 10 - Percentage of total employees by gender and by employee category who received a 
regular performance and career development review</t>
    </r>
    <r>
      <rPr>
        <b/>
        <vertAlign val="superscript"/>
        <sz val="11"/>
        <color theme="0"/>
        <rFont val="Arial"/>
        <family val="2"/>
      </rPr>
      <t>3</t>
    </r>
  </si>
  <si>
    <t>GRI 404-3</t>
  </si>
  <si>
    <t>Table 11 - Number of incidents in relation to instances of labor non-compliance and how dealt with them, or states there were no incidents</t>
  </si>
  <si>
    <t>Number of incidents in relation to instances of labor non-compliance</t>
  </si>
  <si>
    <t>FTSE SLS21</t>
  </si>
  <si>
    <t>Table 12 - Human Resources and Workplace Recognitions</t>
  </si>
  <si>
    <t>Recognition, Category</t>
  </si>
  <si>
    <t>Institution</t>
  </si>
  <si>
    <t>Great Place to Work Certification</t>
  </si>
  <si>
    <t>Great Place to Work Institute</t>
  </si>
  <si>
    <t>Brasil</t>
  </si>
  <si>
    <t>#1 The most awesome company to work for in the Energy Sector</t>
  </si>
  <si>
    <t xml:space="preserve">Fundação Instituto de Administração (FIA) </t>
  </si>
  <si>
    <t xml:space="preserve">Best Employer for 2023 </t>
  </si>
  <si>
    <t>ARS Bulgaria</t>
  </si>
  <si>
    <t>#6 in Great Place to Work in Chile</t>
  </si>
  <si>
    <t>#4 in Great Place to Work to Women in Chile, more de 251 to 1000 employees</t>
  </si>
  <si>
    <t>#27 in Great Place to Work in Colombia up to 300 employees</t>
  </si>
  <si>
    <t>Dominicana</t>
  </si>
  <si>
    <t>#8 in Great Place to Work in Dominican Republic &amp; Caribbean</t>
  </si>
  <si>
    <t>#4 in Great Place to Work to Women in the Caribbean and Central America</t>
  </si>
  <si>
    <t>Fourth place among a general ranking of 50 companies.</t>
  </si>
  <si>
    <t>Tecoloco</t>
  </si>
  <si>
    <t>#1 in Great Place to Work in Panama</t>
  </si>
  <si>
    <t>Puerto Rico</t>
  </si>
  <si>
    <t>#14 in Great Place to Work in Dominican Republic &amp; Caribbean</t>
  </si>
  <si>
    <t xml:space="preserve">Corporation </t>
  </si>
  <si>
    <r>
      <rPr>
        <b/>
        <sz val="11"/>
        <color rgb="FF000000"/>
        <rFont val="Arial"/>
        <family val="2"/>
      </rPr>
      <t xml:space="preserve">Additional information
Methodology:
</t>
    </r>
    <r>
      <rPr>
        <vertAlign val="superscript"/>
        <sz val="11"/>
        <color rgb="FF000000"/>
        <rFont val="Arial"/>
        <family val="2"/>
      </rPr>
      <t>1</t>
    </r>
    <r>
      <rPr>
        <sz val="11"/>
        <color rgb="FF000000"/>
        <rFont val="Arial"/>
        <family val="2"/>
      </rPr>
      <t xml:space="preserve"> AES maintains many global relationships with labor unions and where we have unionized workforces, we work diligently to participate in effective collective bargaining efforts. As of the end of 2023, ~73 percent of our people that were eligible, were covered by collective bargaining agreements
</t>
    </r>
    <r>
      <rPr>
        <vertAlign val="superscript"/>
        <sz val="11"/>
        <color rgb="FF000000"/>
        <rFont val="Arial"/>
        <family val="2"/>
      </rPr>
      <t>2</t>
    </r>
    <r>
      <rPr>
        <sz val="11"/>
        <color rgb="FF000000"/>
        <rFont val="Arial"/>
        <family val="2"/>
      </rPr>
      <t xml:space="preserve"> Data breakdown for Type of training and the Total considers all training efforts gathered from the different markets, while data breakdown by Age, Employee category, Gender and Region only considers training data managed through our learning online platform.  2022 total figure was adjusted due to measurement improvements. Type of training breakdown started to be tracked in 2021.
</t>
    </r>
    <r>
      <rPr>
        <vertAlign val="superscript"/>
        <sz val="11"/>
        <color rgb="FF000000"/>
        <rFont val="Arial"/>
        <family val="2"/>
      </rPr>
      <t xml:space="preserve">3 </t>
    </r>
    <r>
      <rPr>
        <sz val="11"/>
        <color rgb="FF000000"/>
        <rFont val="Arial"/>
        <family val="2"/>
      </rPr>
      <t xml:space="preserve">All AES People were included in the process, excluding certain eligibility exceptions due to specific contracts and union agreements.
</t>
    </r>
    <r>
      <rPr>
        <sz val="11"/>
        <color rgb="FF000000"/>
        <rFont val="Arial"/>
        <family val="2"/>
      </rPr>
      <t>* Countries under each region:
Eurasia: Bulgaria, Jordan, Netherlands, Vietnam and India (only for 2020-2202 as we no longer have operations in the country)
MCAC: Mexico, El Salvador, Panamá and Dominican Republic
South America: Argentina, Brazil, Chile and Colombia
United States: includes Puerto Rico</t>
    </r>
  </si>
  <si>
    <t>Table 1 - Work related injuries for AES people</t>
  </si>
  <si>
    <t>Fatalities as a result of work-related injury (#)</t>
  </si>
  <si>
    <t>GRI 403-9 /
SASB IF-EU-320a.1 /
FTSE SHS15 /
FTSE SHS38</t>
  </si>
  <si>
    <t>Rate of fatalities as a result of work-related injury</t>
  </si>
  <si>
    <t>Recordable work-related injuries</t>
  </si>
  <si>
    <t>Total Recordable Incident Rate (TRIR)</t>
  </si>
  <si>
    <t>Total Recordable Incident Frequency Rate (TRIFR)</t>
  </si>
  <si>
    <t>Near miss frequency rate (NMFR)</t>
  </si>
  <si>
    <t>Lost time incident (LTI) rate</t>
  </si>
  <si>
    <t>The number of hours worked</t>
  </si>
  <si>
    <t>Table 2 - Work related injuries for all contractors</t>
  </si>
  <si>
    <t>GRI 403-9 / 
SASB IF-EU-320a.1 / 
FTSE SHS40</t>
  </si>
  <si>
    <t>Rate of fatalities as a result of work-related injury - Total Contractors</t>
  </si>
  <si>
    <t>Rate of fatalities as a result of work-related injury - Operations Contractors</t>
  </si>
  <si>
    <t>Rate of fatalities as a result of work-related injury - Construction Contractors</t>
  </si>
  <si>
    <t>Lost time incident (LTI) rate - Total Contractors</t>
  </si>
  <si>
    <t>Lost time incident (LTI) rate - Operations Contractors</t>
  </si>
  <si>
    <t>Lost time incident (LTI) rate - Construction Contractors</t>
  </si>
  <si>
    <r>
      <t>Table 3 - Occupational health and safety management system</t>
    </r>
    <r>
      <rPr>
        <b/>
        <vertAlign val="superscript"/>
        <sz val="12"/>
        <color theme="0"/>
        <rFont val="Arial"/>
        <family val="2"/>
      </rPr>
      <t>1</t>
    </r>
  </si>
  <si>
    <t>Employees and contractors who are covered by OHSAS 18001/ISO 45001 system</t>
  </si>
  <si>
    <t>GRI 403-8 / 
FTSE SHS12</t>
  </si>
  <si>
    <t>Employees and contractors who are covered by OHSAS 18001/ISO 45001 system that has been internally audited</t>
  </si>
  <si>
    <t>Employees and contractors who are covered by OHSAS 18001/ISO 45001 system that has been audited or certified by an external party</t>
  </si>
  <si>
    <t>Percentage of sites with OHSAS 18001 or ISO 45001 certification</t>
  </si>
  <si>
    <t>Table 4 - Number of staff trained on health and safety standards</t>
  </si>
  <si>
    <t>Number of staff trained on health and safety standards</t>
  </si>
  <si>
    <t>FTSE SHS13</t>
  </si>
  <si>
    <t>Table 5 - Public fatal incidents</t>
  </si>
  <si>
    <t>Fatal incident cases</t>
  </si>
  <si>
    <t>General public</t>
  </si>
  <si>
    <t>GRI EU25</t>
  </si>
  <si>
    <t>Table 6 - Proactive safety measures</t>
  </si>
  <si>
    <t>Proactive Safety Measures</t>
  </si>
  <si>
    <t>Safety Walks</t>
  </si>
  <si>
    <t>Workplace Hazards</t>
  </si>
  <si>
    <t>Table 7 - Safety targets</t>
  </si>
  <si>
    <t>Measure</t>
  </si>
  <si>
    <t>2023 target</t>
  </si>
  <si>
    <t>2023 result</t>
  </si>
  <si>
    <t>Serious Safety Incidents</t>
  </si>
  <si>
    <t>FTSE SHS39</t>
  </si>
  <si>
    <t>Non-Injury Significant Injuries and Potentials (SIP) Rate</t>
  </si>
  <si>
    <t>Attendance of Company-wide monthly Safety meetings</t>
  </si>
  <si>
    <t>Number of completed assigned Safety walks</t>
  </si>
  <si>
    <t>Table 8 - Health and safety recognitions</t>
  </si>
  <si>
    <t>Recognition</t>
  </si>
  <si>
    <t>Granted by</t>
  </si>
  <si>
    <t>RoSPA Gold Medal Award ( 9 executive gold award)</t>
  </si>
  <si>
    <t>ROSPA</t>
  </si>
  <si>
    <t>Mong Duong II</t>
  </si>
  <si>
    <t>Merit of recognition on Fire prevention &amp; fighting in 2022</t>
  </si>
  <si>
    <t>Cam Pha People's Committee</t>
  </si>
  <si>
    <t>Mong Duong People's Committee</t>
  </si>
  <si>
    <t xml:space="preserve">International Safety Award -Distinction </t>
  </si>
  <si>
    <t>British Safety Council</t>
  </si>
  <si>
    <t>AES Levant Jordan (IPP4)</t>
  </si>
  <si>
    <t xml:space="preserve">H&amp;S Golden Award </t>
  </si>
  <si>
    <t>AES Jordan PSC</t>
  </si>
  <si>
    <t>International Safety Award  Merit   </t>
  </si>
  <si>
    <t>Maritza</t>
  </si>
  <si>
    <t>RoSPA Gold Medal Award  </t>
  </si>
  <si>
    <t>RoSPA</t>
  </si>
  <si>
    <t> RoSPA</t>
  </si>
  <si>
    <t>Second place Annual National HS award</t>
  </si>
  <si>
    <t>Foundation “Centre for HS at work”</t>
  </si>
  <si>
    <t>Recognition Certificate CIER SST 2023 for Very Good Work Safety Performance Indicators</t>
  </si>
  <si>
    <t>CIER SST</t>
  </si>
  <si>
    <t>Safe Company Recognition (2019 – 2024)</t>
  </si>
  <si>
    <t>Secretaría del Trabajo y Previsión Social (STPS)</t>
  </si>
  <si>
    <t>AES Panama</t>
  </si>
  <si>
    <t>3,000,000 hours worked without workplace accidents</t>
  </si>
  <si>
    <t>Consejo Nacional de Seguridad (CNS)</t>
  </si>
  <si>
    <t>Angamos, Cochrane, Nueva Tocopilla y Transmisión SING</t>
  </si>
  <si>
    <t>"Excellence in Prevention 2023" in the category of companies with over 100 employees.</t>
  </si>
  <si>
    <t>Instituto de Seguridad del Trabajaor (IST)</t>
  </si>
  <si>
    <t>"Outstanding Contribution in Prevention 2023," awarded to Sergio Guzmán for his work in implementing the medium voltage reclosers in Alto Maipo.</t>
  </si>
  <si>
    <t>Transmisión SIC</t>
  </si>
  <si>
    <t>Awarded by IST for 6 years with no OSHA classified LTI accidents involving contractor personnel.</t>
  </si>
  <si>
    <t>Recognition given by IST for reaching 18 years without an OSHA classified LTI accident suffered by own personnel.</t>
  </si>
  <si>
    <t>At Central Laja, recognition is obtained from our Law 16744 administering entity, IST, for achieving 3200 days without disabling accidents for our own personnel.</t>
  </si>
  <si>
    <t>Central Laja</t>
  </si>
  <si>
    <r>
      <rPr>
        <b/>
        <sz val="11"/>
        <color theme="1"/>
        <rFont val="Arial"/>
        <family val="2"/>
      </rPr>
      <t xml:space="preserve">Additional information
</t>
    </r>
    <r>
      <rPr>
        <sz val="11"/>
        <rFont val="Arial"/>
        <family val="2"/>
      </rPr>
      <t xml:space="preserve">
</t>
    </r>
    <r>
      <rPr>
        <vertAlign val="superscript"/>
        <sz val="12"/>
        <rFont val="Arial"/>
        <family val="2"/>
      </rPr>
      <t>1</t>
    </r>
    <r>
      <rPr>
        <vertAlign val="superscript"/>
        <sz val="11"/>
        <rFont val="Arial"/>
        <family val="2"/>
      </rPr>
      <t xml:space="preserve"> </t>
    </r>
    <r>
      <rPr>
        <sz val="11"/>
        <rFont val="Arial"/>
        <family val="2"/>
      </rPr>
      <t>We are excluding renewable assets in United States, the majority of which (</t>
    </r>
    <r>
      <rPr>
        <sz val="11"/>
        <rFont val="Aptos Narrow"/>
        <family val="2"/>
      </rPr>
      <t>~</t>
    </r>
    <r>
      <rPr>
        <sz val="11"/>
        <rFont val="Arial"/>
        <family val="2"/>
      </rPr>
      <t>88%) are smaller than 20MW.</t>
    </r>
  </si>
  <si>
    <t>Table 1 - Social initiatives per areas of focus</t>
  </si>
  <si>
    <t>Area of focus</t>
  </si>
  <si>
    <t># of initiatives</t>
  </si>
  <si>
    <t>% of investment</t>
  </si>
  <si>
    <t>Access to Safe, Efficient and Affordable Energy and Basic Services</t>
  </si>
  <si>
    <t>90+</t>
  </si>
  <si>
    <t>Inclusive Economic Growth</t>
  </si>
  <si>
    <t>300+</t>
  </si>
  <si>
    <t>Community Resilience &amp; Relief Efforts</t>
  </si>
  <si>
    <t>40+</t>
  </si>
  <si>
    <t xml:space="preserve">The Environment </t>
  </si>
  <si>
    <t>70+</t>
  </si>
  <si>
    <t>Other</t>
  </si>
  <si>
    <t xml:space="preserve">Table 2 - Type of initiative (%) </t>
  </si>
  <si>
    <t>Type of Initiative</t>
  </si>
  <si>
    <t>% of initiatives</t>
  </si>
  <si>
    <t>Community Investment Program</t>
  </si>
  <si>
    <t>Charitable Donation</t>
  </si>
  <si>
    <r>
      <t xml:space="preserve">Additional Information
</t>
    </r>
    <r>
      <rPr>
        <sz val="11"/>
        <rFont val="Arial"/>
        <family val="2"/>
      </rPr>
      <t xml:space="preserve">
All the data presented is from 2023.</t>
    </r>
    <r>
      <rPr>
        <b/>
        <sz val="11"/>
        <rFont val="Arial"/>
        <family val="2"/>
      </rPr>
      <t xml:space="preserve">
Explanation of terms:
</t>
    </r>
    <r>
      <rPr>
        <sz val="11"/>
        <rFont val="Arial"/>
        <family val="2"/>
      </rPr>
      <t xml:space="preserve">Charitable Donation: are one-off or occasional support to meet immediate needs that may include items such as appeals of charitable and community organizations, requests from employees, or in reaction to external events such as emergency relief situations. These donations typically have short-term impacts for the community.
</t>
    </r>
    <r>
      <rPr>
        <b/>
        <sz val="11"/>
        <rFont val="Arial"/>
        <family val="2"/>
      </rPr>
      <t xml:space="preserve">
</t>
    </r>
    <r>
      <rPr>
        <sz val="11"/>
        <rFont val="Arial"/>
        <family val="2"/>
      </rPr>
      <t>Community Investment Programs: are long-term strategic involvement in, and in partnerships with, charitable and community organizations to continue adding value in the communities we serve. Programs are co-designed and implemented with partner organizations to address social issues that are informed through community engagement and are aligned with AES' global social impact strategy.</t>
    </r>
  </si>
  <si>
    <r>
      <t>Table 1 - Suppliers screening</t>
    </r>
    <r>
      <rPr>
        <b/>
        <vertAlign val="superscript"/>
        <sz val="12"/>
        <color theme="0"/>
        <rFont val="Arial"/>
        <family val="2"/>
      </rPr>
      <t>1</t>
    </r>
  </si>
  <si>
    <t>Total number of Tier-1 suppliers</t>
  </si>
  <si>
    <t>4,000+</t>
  </si>
  <si>
    <t>GRI 2-6</t>
  </si>
  <si>
    <t>Total number of significant suppliers in Tier-1</t>
  </si>
  <si>
    <t>% of total spend on significant suppliers in Tier-1</t>
  </si>
  <si>
    <t>Total number of significant suppliers in non Tier-1</t>
  </si>
  <si>
    <r>
      <t>Table 2 - Suppliers assessment</t>
    </r>
    <r>
      <rPr>
        <b/>
        <vertAlign val="superscript"/>
        <sz val="12"/>
        <color theme="0"/>
        <rFont val="Arial"/>
        <family val="2"/>
      </rPr>
      <t>2</t>
    </r>
  </si>
  <si>
    <t>Total number of suppliers assessed via desk assessments/on-site assessments</t>
  </si>
  <si>
    <t>1.700+</t>
  </si>
  <si>
    <t>% of significant suppliers assessed</t>
  </si>
  <si>
    <r>
      <t>Table 3 - Suppliers capacity building programs</t>
    </r>
    <r>
      <rPr>
        <b/>
        <vertAlign val="superscript"/>
        <sz val="12"/>
        <color theme="0"/>
        <rFont val="Arial"/>
        <family val="2"/>
      </rPr>
      <t>3</t>
    </r>
  </si>
  <si>
    <t>Total number of suppliers in capacity building programs</t>
  </si>
  <si>
    <t>1.600+</t>
  </si>
  <si>
    <t>% of significant suppliers in capacity building programs</t>
  </si>
  <si>
    <r>
      <t>Table 4 - Suppliers environmental metrics</t>
    </r>
    <r>
      <rPr>
        <b/>
        <vertAlign val="superscript"/>
        <sz val="12"/>
        <color theme="0"/>
        <rFont val="Arial"/>
        <family val="2"/>
      </rPr>
      <t>4</t>
    </r>
  </si>
  <si>
    <t>Suppliers operations covered by ISO 14001</t>
  </si>
  <si>
    <r>
      <rPr>
        <b/>
        <sz val="11"/>
        <rFont val="Arial"/>
        <family val="2"/>
      </rPr>
      <t xml:space="preserve">Additional information
Methodology:
</t>
    </r>
    <r>
      <rPr>
        <vertAlign val="superscript"/>
        <sz val="11"/>
        <rFont val="Arial"/>
        <family val="2"/>
      </rPr>
      <t>1</t>
    </r>
    <r>
      <rPr>
        <sz val="11"/>
        <rFont val="Arial"/>
        <family val="2"/>
      </rPr>
      <t>Suppliers screened against Safety and/or Compliance matters.</t>
    </r>
    <r>
      <rPr>
        <vertAlign val="superscript"/>
        <sz val="11"/>
        <rFont val="Arial"/>
        <family val="2"/>
      </rPr>
      <t xml:space="preserve">
2</t>
    </r>
    <r>
      <rPr>
        <sz val="11"/>
        <rFont val="Arial"/>
        <family val="2"/>
      </rPr>
      <t>Includes suppliers in South America and MCAC</t>
    </r>
    <r>
      <rPr>
        <b/>
        <i/>
        <sz val="11"/>
        <rFont val="Arial"/>
        <family val="2"/>
      </rPr>
      <t>.</t>
    </r>
    <r>
      <rPr>
        <vertAlign val="superscript"/>
        <sz val="11"/>
        <rFont val="Arial"/>
        <family val="2"/>
      </rPr>
      <t xml:space="preserve">
3</t>
    </r>
    <r>
      <rPr>
        <sz val="11"/>
        <rFont val="Arial"/>
        <family val="2"/>
      </rPr>
      <t>Includes capacity building and awareness programs about Compliance and Safety.</t>
    </r>
    <r>
      <rPr>
        <vertAlign val="superscript"/>
        <sz val="11"/>
        <rFont val="Arial"/>
        <family val="2"/>
      </rPr>
      <t xml:space="preserve">
4</t>
    </r>
    <r>
      <rPr>
        <sz val="11"/>
        <rFont val="Arial"/>
        <family val="2"/>
      </rPr>
      <t xml:space="preserve">Considers all the suppliers in Brazil and safety high risk suppliers in United States.
</t>
    </r>
    <r>
      <rPr>
        <b/>
        <sz val="11"/>
        <rFont val="Arial"/>
        <family val="2"/>
      </rPr>
      <t>Explanation of terms:</t>
    </r>
    <r>
      <rPr>
        <sz val="11"/>
        <rFont val="Arial"/>
        <family val="2"/>
      </rPr>
      <t xml:space="preserve">
MCAC = Mexico, Central America, and the Caribbean</t>
    </r>
  </si>
  <si>
    <t>Site Management</t>
  </si>
  <si>
    <t>Emissions</t>
  </si>
  <si>
    <t>Energy consumption</t>
  </si>
  <si>
    <t>Biodiversity</t>
  </si>
  <si>
    <t>Water</t>
  </si>
  <si>
    <t>GRI 303-3 / 
GRI 303-4 / 
GRI 303-5 / 
SASB IF-EU-140a.1</t>
  </si>
  <si>
    <t>SASB IF-EU-140a.1</t>
  </si>
  <si>
    <t>Waste</t>
  </si>
  <si>
    <t>Table 1 - Environmental management system</t>
  </si>
  <si>
    <r>
      <t>Proportion of assets certified on ISO 14001 (%)</t>
    </r>
    <r>
      <rPr>
        <vertAlign val="superscript"/>
        <sz val="11"/>
        <rFont val="Arial"/>
        <family val="2"/>
      </rPr>
      <t>1</t>
    </r>
  </si>
  <si>
    <t>FTSE EPR28</t>
  </si>
  <si>
    <t>Table 2 - Links to Environmental Impact Assessments available on third-party websites</t>
  </si>
  <si>
    <t>Major Construction Project / Link</t>
  </si>
  <si>
    <t>Mesamávida</t>
  </si>
  <si>
    <r>
      <t>Gatun</t>
    </r>
    <r>
      <rPr>
        <i/>
        <u/>
        <vertAlign val="superscript"/>
        <sz val="11"/>
        <rFont val="Arial"/>
        <family val="2"/>
      </rPr>
      <t>2</t>
    </r>
  </si>
  <si>
    <t>Los Santos Solar</t>
  </si>
  <si>
    <t>Corotu Solar</t>
  </si>
  <si>
    <t>Esti Solar II</t>
  </si>
  <si>
    <t xml:space="preserve">Peravia I </t>
  </si>
  <si>
    <t>Cajuína</t>
  </si>
  <si>
    <r>
      <rPr>
        <b/>
        <sz val="11"/>
        <color theme="1"/>
        <rFont val="Arial"/>
        <family val="2"/>
      </rPr>
      <t>Additional information</t>
    </r>
    <r>
      <rPr>
        <sz val="11"/>
        <color theme="1"/>
        <rFont val="Arial"/>
        <family val="2"/>
      </rPr>
      <t xml:space="preserve">
All environmental data excludes OVEC (an electric generating company). AES Ohio only owns a 4.9% equity ownership in OVEC without operational control. OVEC has two plants in Cheshire, Ohio and Madison, Indiana with a combined generation capacity of approximately 2,109 MW. AES Ohio’s share of this generation is approximately 103 MW.</t>
    </r>
  </si>
  <si>
    <r>
      <rPr>
        <b/>
        <sz val="11"/>
        <rFont val="Arial"/>
        <family val="2"/>
      </rPr>
      <t xml:space="preserve">Methodology:
</t>
    </r>
    <r>
      <rPr>
        <vertAlign val="superscript"/>
        <sz val="12"/>
        <rFont val="Arial"/>
        <family val="2"/>
      </rPr>
      <t>1</t>
    </r>
    <r>
      <rPr>
        <vertAlign val="superscript"/>
        <sz val="11"/>
        <rFont val="Arial"/>
        <family val="2"/>
      </rPr>
      <t xml:space="preserve"> </t>
    </r>
    <r>
      <rPr>
        <sz val="11"/>
        <rFont val="Arial"/>
        <family val="2"/>
      </rPr>
      <t>We are excluding renewable assets in United States, the majority of which (~88%) are smaller than 20MW.</t>
    </r>
    <r>
      <rPr>
        <vertAlign val="superscript"/>
        <sz val="11"/>
        <rFont val="Arial"/>
        <family val="2"/>
      </rPr>
      <t xml:space="preserve">
2 </t>
    </r>
    <r>
      <rPr>
        <sz val="11"/>
        <rFont val="Arial"/>
        <family val="2"/>
      </rPr>
      <t>To access the Environmental Impact Assessment of Gatun, access the referred link and search for No. Expediente = "DEIA-III-E-043-2021".</t>
    </r>
    <r>
      <rPr>
        <b/>
        <sz val="11"/>
        <rFont val="Arial"/>
        <family val="2"/>
      </rPr>
      <t xml:space="preserve">
</t>
    </r>
  </si>
  <si>
    <t>Table 1 - GHG emissions per scope - Equity adjusted (1000 metric tons CO2e)</t>
  </si>
  <si>
    <t>Scope</t>
  </si>
  <si>
    <t xml:space="preserve">Scope 1 </t>
  </si>
  <si>
    <t>GRI 305-1 / 
GRI 305-2 / 
GRI 305-3 / 
GRI 305-4</t>
  </si>
  <si>
    <t>Scope 1 intensity (metric tons CO2e/MWh)</t>
  </si>
  <si>
    <t>Scope 2</t>
  </si>
  <si>
    <t>Scope 3</t>
  </si>
  <si>
    <t xml:space="preserve">Total </t>
  </si>
  <si>
    <r>
      <t>Table 2 - Scope 1 GHG emissions by type of source and gas - Equity adjusted (1000 metric tons CO</t>
    </r>
    <r>
      <rPr>
        <b/>
        <vertAlign val="subscript"/>
        <sz val="12"/>
        <color theme="0"/>
        <rFont val="Arial"/>
        <family val="2"/>
      </rPr>
      <t>2</t>
    </r>
    <r>
      <rPr>
        <b/>
        <sz val="12"/>
        <color theme="0"/>
        <rFont val="Arial"/>
        <family val="2"/>
      </rPr>
      <t>e)</t>
    </r>
    <r>
      <rPr>
        <b/>
        <vertAlign val="superscript"/>
        <sz val="12"/>
        <color theme="0"/>
        <rFont val="Arial"/>
        <family val="2"/>
      </rPr>
      <t>1</t>
    </r>
  </si>
  <si>
    <t>Type of source</t>
  </si>
  <si>
    <t>Power generation</t>
  </si>
  <si>
    <t>CO2</t>
  </si>
  <si>
    <t>GRI 305-1 / 
SASB IF-EU-110a.1</t>
  </si>
  <si>
    <t>CH4</t>
  </si>
  <si>
    <t>N2O</t>
  </si>
  <si>
    <t>Other sources</t>
  </si>
  <si>
    <t>SF6, HFCs and CH4</t>
  </si>
  <si>
    <r>
      <t>Table 3 - Scope 1 biogenic CO2 emissions - Equity adjusted (1000 metric tons CO</t>
    </r>
    <r>
      <rPr>
        <b/>
        <vertAlign val="subscript"/>
        <sz val="12"/>
        <color theme="0"/>
        <rFont val="Arial"/>
        <family val="2"/>
      </rPr>
      <t>2</t>
    </r>
    <r>
      <rPr>
        <b/>
        <sz val="12"/>
        <color theme="0"/>
        <rFont val="Arial"/>
        <family val="2"/>
      </rPr>
      <t>e)</t>
    </r>
  </si>
  <si>
    <t>Type of emission</t>
  </si>
  <si>
    <t>GRI 305-1</t>
  </si>
  <si>
    <t>Landfill gas</t>
  </si>
  <si>
    <r>
      <t>Table 4 - Scope 2 GHG emissions by type of method - Equity adjusted (1000 metric tons of CO</t>
    </r>
    <r>
      <rPr>
        <b/>
        <vertAlign val="subscript"/>
        <sz val="12"/>
        <color theme="0"/>
        <rFont val="Arial"/>
        <family val="2"/>
      </rPr>
      <t>2</t>
    </r>
    <r>
      <rPr>
        <b/>
        <sz val="12"/>
        <color theme="0"/>
        <rFont val="Arial"/>
        <family val="2"/>
      </rPr>
      <t xml:space="preserve">e) </t>
    </r>
    <r>
      <rPr>
        <b/>
        <vertAlign val="superscript"/>
        <sz val="12"/>
        <color theme="0"/>
        <rFont val="Arial"/>
        <family val="2"/>
      </rPr>
      <t>2</t>
    </r>
  </si>
  <si>
    <t>Method</t>
  </si>
  <si>
    <t>Location based method</t>
  </si>
  <si>
    <t>GRI 305-2</t>
  </si>
  <si>
    <t>Market based method</t>
  </si>
  <si>
    <r>
      <t>Table 5 - Scope 3 emissions by category - Equity adjusted (1000 metric tons CO</t>
    </r>
    <r>
      <rPr>
        <b/>
        <vertAlign val="subscript"/>
        <sz val="12"/>
        <color theme="0"/>
        <rFont val="Arial"/>
        <family val="2"/>
      </rPr>
      <t>2</t>
    </r>
    <r>
      <rPr>
        <b/>
        <sz val="12"/>
        <color theme="0"/>
        <rFont val="Arial"/>
        <family val="2"/>
      </rPr>
      <t xml:space="preserve">e) </t>
    </r>
    <r>
      <rPr>
        <b/>
        <vertAlign val="superscript"/>
        <sz val="12"/>
        <color theme="0"/>
        <rFont val="Arial"/>
        <family val="2"/>
      </rPr>
      <t>3</t>
    </r>
  </si>
  <si>
    <t>Category 1 - Purchased goods and services</t>
  </si>
  <si>
    <t>not tracked</t>
  </si>
  <si>
    <t>GRI 305-3 / 
SASB IF-EU-110a.2</t>
  </si>
  <si>
    <t>Category 3 - Fuel-and-energy-related-activities (not included in Scope 1 or 2)</t>
  </si>
  <si>
    <t>Category 5 - Waste generated in operations</t>
  </si>
  <si>
    <t>Category 6 - Business travel</t>
  </si>
  <si>
    <t>Category 7 - Employee Commuting</t>
  </si>
  <si>
    <r>
      <t xml:space="preserve">Table 6 - Percentage of emissions covered under emissions limiting 
and reporting regulations </t>
    </r>
    <r>
      <rPr>
        <b/>
        <vertAlign val="superscript"/>
        <sz val="12"/>
        <color theme="0"/>
        <rFont val="Arial"/>
        <family val="2"/>
      </rPr>
      <t>4</t>
    </r>
  </si>
  <si>
    <t>Percentage of emissions covered under emissions-limiting regulations (%)</t>
  </si>
  <si>
    <t>SASB IF-EU-110a.1</t>
  </si>
  <si>
    <t>Percentage of emissions covered under emissions-reporting regulations (%)</t>
  </si>
  <si>
    <r>
      <t xml:space="preserve">Table 7 - Other emissions - Equity adjusted (metric tons) </t>
    </r>
    <r>
      <rPr>
        <b/>
        <vertAlign val="superscript"/>
        <sz val="12"/>
        <color theme="0"/>
        <rFont val="Arial"/>
        <family val="2"/>
      </rPr>
      <t>5</t>
    </r>
  </si>
  <si>
    <t>Type of air emission</t>
  </si>
  <si>
    <t>% of emissions from facilities located in or near areas of dense population (2023)</t>
  </si>
  <si>
    <r>
      <t>Nitrogen Oxides (NO</t>
    </r>
    <r>
      <rPr>
        <vertAlign val="subscript"/>
        <sz val="11"/>
        <rFont val="Arial"/>
        <family val="2"/>
      </rPr>
      <t>X</t>
    </r>
    <r>
      <rPr>
        <sz val="11"/>
        <rFont val="Arial"/>
        <family val="2"/>
      </rPr>
      <t>)</t>
    </r>
  </si>
  <si>
    <t>GRI 305-7 / 
SASB IF-EU-120a.1 / 
FTSE EPR 18 / 
FTSE EPR 19 / 
FTSE EPR 21</t>
  </si>
  <si>
    <r>
      <t>Sulphur Dioxide (SO</t>
    </r>
    <r>
      <rPr>
        <vertAlign val="subscript"/>
        <sz val="11"/>
        <rFont val="Arial"/>
        <family val="2"/>
      </rPr>
      <t>2</t>
    </r>
    <r>
      <rPr>
        <sz val="11"/>
        <rFont val="Arial"/>
        <family val="2"/>
      </rPr>
      <t>)</t>
    </r>
  </si>
  <si>
    <t>Particulate Matter (PM)</t>
  </si>
  <si>
    <t>Mercury (Hg)</t>
  </si>
  <si>
    <t>VOC</t>
  </si>
  <si>
    <t>HAP</t>
  </si>
  <si>
    <r>
      <t xml:space="preserve">Additional information
</t>
    </r>
    <r>
      <rPr>
        <sz val="11"/>
        <rFont val="Arial"/>
        <family val="2"/>
      </rPr>
      <t xml:space="preserve">All environmental data excludes OVEC (an electric generating company). AES Ohio only owns a 4.9% equity ownership in OVEC without operational control. OVEC has two plants in Cheshire, Ohio and Madison, Indiana with a combined generation capacity of approximately 2,109 MW. AES Ohio’s share of this generation is approximately 103 MW.
Our air emissions include
•  Direct GHG Emissions: Primarily from major fuel-fired power generation stationary sources (e.g., boilers, gas turbines, reciprocating engines) and non-power generation sources, such as smaller fuel-fired sources (e.g., emergency generators, space heating, portable equipment), vehicles, and releases of CH4, SF6 and HFC-based gases.
• Direct SO2, NOx, and other air emissions; Depending on the fuels used to generate power, these air emissions may consist of sulfur dioxide (SO2), nitrogen oxides (NOx), particulate matter (PM), mercury (Hg), as well as GHG gases such as carbon dioxide (CO2) and trace emissions of methane (CH4) and nitrous dioxide (N2O).
• Indirect GHG Emissions: include tracking of Scope 2 (market and location based) and Scope 3 (categories 1,3,6,7,11)
Air emissions are tracked using continuous emission monitoring systems (CEMS) and/or operational parameters (e.g., fuel use and appropriate emission factors). Air control system technologies and management at our plants are primarily dictated by locally applicable environmental laws and regulations.
</t>
    </r>
    <r>
      <rPr>
        <b/>
        <sz val="11"/>
        <rFont val="Arial"/>
        <family val="2"/>
      </rPr>
      <t xml:space="preserve">
  </t>
    </r>
  </si>
  <si>
    <r>
      <rPr>
        <b/>
        <sz val="11"/>
        <rFont val="Arial"/>
        <family val="2"/>
      </rPr>
      <t>Methodology:</t>
    </r>
    <r>
      <rPr>
        <sz val="11"/>
        <rFont val="Arial"/>
        <family val="2"/>
      </rPr>
      <t xml:space="preserve">
We follow the principles and requirements of the GHG Protocol’s Corporate Accounting and Reporting Standard (equity share approach) to collect activity data and calculate emissions. Our GHG emissions inventory includes all GHGs covered by the Kyoto Protocol, except for PFCs and NF3, since these are not used in our operations. In addition to power generation, the use of light and heavy-duty vehicle fleets, as well as other equipment, represents another source of direct emissions which our businesses monitor. 
</t>
    </r>
    <r>
      <rPr>
        <vertAlign val="superscript"/>
        <sz val="12"/>
        <rFont val="Arial"/>
        <family val="2"/>
      </rPr>
      <t xml:space="preserve">1 </t>
    </r>
    <r>
      <rPr>
        <vertAlign val="superscript"/>
        <sz val="11"/>
        <rFont val="Arial"/>
        <family val="2"/>
      </rPr>
      <t xml:space="preserve"> </t>
    </r>
    <r>
      <rPr>
        <sz val="11"/>
        <rFont val="Arial"/>
        <family val="2"/>
      </rPr>
      <t>Scope 1 emissions are calculated using emissions factors that we review every 3 years. For 2023, we reviewed the latest emission factors available and no updates on historical data was needed. Emissions and conversion factors sources used are:  
- EPA Emission Factors for Greenhouse Gas Inventories (2023)
- GHG Protocol Global Warming Potential Values (March 2017)   
- The Climate Registry, Default Emission Factor Document 2021
We updated Scope 1 historical and values will not match previusly reported values. In previous years we included in total Scope 1 emissions from biogenic sources. Starting this year such values are excluded and presented in the specific table.</t>
    </r>
  </si>
  <si>
    <r>
      <rPr>
        <vertAlign val="superscript"/>
        <sz val="12"/>
        <rFont val="Arial"/>
        <family val="2"/>
      </rPr>
      <t xml:space="preserve">2 </t>
    </r>
    <r>
      <rPr>
        <sz val="11"/>
        <rFont val="Arial"/>
        <family val="2"/>
      </rPr>
      <t>Scope 2 historical data was updated due to emission factor updates.
Based on the GHG Protocol’s Scope 2 Guidance, AES has taken a dual reporting approach to estimate emissions from energy purchases for our own use because we identified that some of our businesses are in markets, where consumers have the opportunity to make decisions about purchasing electricity from providers of their choice. Our Scope 2 emissions include tracking of: 
- Electricity purchased from non-AES generated sources for a business’s own use;
- Transmission and distribution losses of non-AES generated electricity sold to end users of AES distribution companies.
Conversion factor sources are:
- Intergovernmental Panel on Climate Change (IPCC) Fifth Assessment Report, 2014 (AR5), 2014
- U.S. Environmental Protection Agency, eGRID Summary Tables 2021
- International Energy Agency, 2023 edition- Emissions Factors 2023</t>
    </r>
  </si>
  <si>
    <r>
      <rPr>
        <vertAlign val="superscript"/>
        <sz val="12"/>
        <rFont val="Arial"/>
        <family val="2"/>
      </rPr>
      <t xml:space="preserve">3 </t>
    </r>
    <r>
      <rPr>
        <sz val="11"/>
        <rFont val="Arial"/>
        <family val="2"/>
      </rPr>
      <t>Historical data was updated due to 2023 new conversion factors. 
Our Scope 3 emissions include tracking of: 
-Purchased goods and services (Category 1): We are only accounting for emissions related to municipal water use. (DEFRA 2022)
-Fuel and energy-related emissions not included in scope 1 or scope 2 (Category 3): Includes purchased electricity sold to end users, mining and transportation of coal used for generation to facilities in Puerto Rico and Chile. (Intergovernmental Panel on Climate Change (IPCC), 2019, WRI GHG Emission Factors Compilation 2017, Intergovernmental Panel on Climate Change (IPCC) Fifth Assessment Report, 2014 (AR5), IEA 2023), (U.S. Environmental Protection Agency, 2022 - Emission Factors for Greenhouse Gas Inventories, GHG Protocol, 2017 - Emission Factors from Cross-Sector Tools)
-Waste generated in operations (Category 5): Includes waste from various non-hazardous waste streams generated at our facilities, that was sent to landfill for disposal. (U.S. Environmental Protection Agency, 2022 - Emission Factors for Greenhouse Gas Inventories)
-Business air /hotel travel for our global operations (Category 6): Includes only those registered through the corporate travel tracking platform. (UK Department for Environment Food &amp; Rural Affairs (DEFRA 2022), U.S. Environmental Protection Agency, 2022 - Emission Factors for Greenhouse Gas Inventories, Intergovernmental Panel on Climate Change (IPCC) Fifth Assessment Report, 2014 (AR5))
-Employee Commute (Category 7): Includes employee commute for our headquarters offices in Arlington, VA, and an office location in Brasil that uses external transportation services for employees. (Intergovernmental Panel on Climate Change (IPCC) Fifth Assessment Report, 2014 (AR5), National Inventory Of Atmospheric Emissions for Road Motor Vehicles 2013, National Energy Target (BEN) 2021, Intergovernmental Panel on Climate Change (IPCC), 2006 Stationary Combustion CH2 &amp; CH3, Intergovernmental Panel on Climate Change (IPCC) Fifth Assessment Report, 2014 (AR5), Petroleum National Agency (ANP summary for fuels) 2021, Petroleum National Agency (ANP summary for Natural Gas) 2021.</t>
    </r>
  </si>
  <si>
    <r>
      <rPr>
        <vertAlign val="superscript"/>
        <sz val="12"/>
        <rFont val="Arial"/>
        <family val="2"/>
      </rPr>
      <t xml:space="preserve">4 </t>
    </r>
    <r>
      <rPr>
        <sz val="11"/>
        <rFont val="Arial"/>
        <family val="2"/>
      </rPr>
      <t>Percentages are calculated based on equity ownership adjusted basis.</t>
    </r>
    <r>
      <rPr>
        <vertAlign val="superscript"/>
        <sz val="11"/>
        <rFont val="Arial"/>
        <family val="2"/>
      </rPr>
      <t xml:space="preserve">
</t>
    </r>
    <r>
      <rPr>
        <sz val="11"/>
        <rFont val="Arial"/>
        <family val="2"/>
      </rPr>
      <t xml:space="preserve">Emissions-limiting regulations are considering businesses under California Greenhouse Gas Cap-and-Trade Program, Regional Greenhouse Gas Initiative (RGGI) and European Union Emissions Trading Scheme (EU ETS). (This includes our thermal assets in California, Maryland and Bulgaria)
Emissions-reporting regulations are considering businesses under Greenhouse Gas Reporting Program (GHGRP) and the ones under emissions-limiting regulations. (This includes our thermal assets in California, Maryland, Indiana, Puerto Rico and Bulgaria)
</t>
    </r>
    <r>
      <rPr>
        <vertAlign val="superscript"/>
        <sz val="12"/>
        <rFont val="Arial"/>
        <family val="2"/>
      </rPr>
      <t xml:space="preserve">5 </t>
    </r>
    <r>
      <rPr>
        <sz val="11"/>
        <rFont val="Arial"/>
        <family val="2"/>
      </rPr>
      <t>Data refers to other air emissions resulting from our businesses’ major fuel combustion units. Air emissions data related to mercury primarily consists of emissions from coal-fired electric power generation units. VOC and HAP are not considered to be significant or relevant sources of emissions for our operations, hence only some of our generation sites (~20% of our installed capacity) track these emissions to comply with regulatory requirements.</t>
    </r>
  </si>
  <si>
    <t>Table 1 - Energy use and intensity</t>
  </si>
  <si>
    <t>Type of energy use</t>
  </si>
  <si>
    <r>
      <t>SBU</t>
    </r>
    <r>
      <rPr>
        <b/>
        <vertAlign val="superscript"/>
        <sz val="11"/>
        <rFont val="Arial"/>
        <family val="2"/>
      </rPr>
      <t>1</t>
    </r>
  </si>
  <si>
    <t>Type of fuel</t>
  </si>
  <si>
    <t>Consumption of renewable fuels (MWh)</t>
  </si>
  <si>
    <t>Biomass &amp; Landfill Gas</t>
  </si>
  <si>
    <t>GRI 302-1 / 
GRI 302-3</t>
  </si>
  <si>
    <t>Consumption of non-renewable fuels (MWh)</t>
  </si>
  <si>
    <t>Petcoke</t>
  </si>
  <si>
    <t>Energy consumption from the grid (MWh)</t>
  </si>
  <si>
    <t>Energy sold (MWh)</t>
  </si>
  <si>
    <t>Energy use (consumption - sold)</t>
  </si>
  <si>
    <t>Energy use intensity</t>
  </si>
  <si>
    <r>
      <t>Table 2 - Total fuel consumption within the organization from non-renewable sources 
by type of fuel  - Equity adjusted (tons)</t>
    </r>
    <r>
      <rPr>
        <b/>
        <vertAlign val="superscript"/>
        <sz val="12"/>
        <color theme="0"/>
        <rFont val="Arial"/>
        <family val="2"/>
      </rPr>
      <t>2</t>
    </r>
  </si>
  <si>
    <t>Natural Gas</t>
  </si>
  <si>
    <t>GRI 301-1 / 
FTSE EPR11</t>
  </si>
  <si>
    <t>Subbituminous Coal</t>
  </si>
  <si>
    <t>Distillate / Diesel</t>
  </si>
  <si>
    <t>Bituminous Coal</t>
  </si>
  <si>
    <t>Residual</t>
  </si>
  <si>
    <t>Lignite</t>
  </si>
  <si>
    <t>Anthracite</t>
  </si>
  <si>
    <r>
      <rPr>
        <b/>
        <sz val="11"/>
        <color theme="1"/>
        <rFont val="Arial"/>
        <family val="2"/>
      </rPr>
      <t xml:space="preserve">Additional information
</t>
    </r>
    <r>
      <rPr>
        <sz val="11"/>
        <color theme="1"/>
        <rFont val="Arial"/>
        <family val="2"/>
      </rPr>
      <t>All environmental data excludes OVEC (an electric generating company). AES Ohio only owns a 4.9% equity ownership in OVEC without operational control. OVEC has two plants in Cheshire, Ohio and Madison, Indiana with a combined generation capacity of approximately 2,109 MW. AES Ohio’s share of this generation is approximately 103 MW.</t>
    </r>
  </si>
  <si>
    <r>
      <rPr>
        <b/>
        <sz val="11"/>
        <color rgb="FF000000"/>
        <rFont val="Arial"/>
        <family val="2"/>
      </rPr>
      <t xml:space="preserve">Methodology:
</t>
    </r>
    <r>
      <rPr>
        <b/>
        <sz val="11"/>
        <color rgb="FFFF0000"/>
        <rFont val="Arial"/>
        <family val="2"/>
      </rPr>
      <t xml:space="preserve">
</t>
    </r>
    <r>
      <rPr>
        <vertAlign val="superscript"/>
        <sz val="11"/>
        <color rgb="FF000000"/>
        <rFont val="Arial"/>
        <family val="2"/>
      </rPr>
      <t xml:space="preserve">1 </t>
    </r>
    <r>
      <rPr>
        <sz val="11"/>
        <color rgb="FF000000"/>
        <rFont val="Arial"/>
        <family val="2"/>
      </rPr>
      <t xml:space="preserve">New Energy Technologies SBU and Renewables SBU do not have fuel consumption.
</t>
    </r>
    <r>
      <rPr>
        <vertAlign val="superscript"/>
        <sz val="11"/>
        <color rgb="FF000000"/>
        <rFont val="Arial"/>
        <family val="2"/>
      </rPr>
      <t>2</t>
    </r>
    <r>
      <rPr>
        <sz val="11"/>
        <color rgb="FF000000"/>
        <rFont val="Arial"/>
        <family val="2"/>
      </rPr>
      <t xml:space="preserve"> Fuel consumption (material use) is mainly managed in MMBtu. We use "EPA Emission Factors for Greenhouse Gas Inventories (2023)" conversion factors to convert the amounts from MMBtu to tons.
</t>
    </r>
    <r>
      <rPr>
        <b/>
        <sz val="11"/>
        <color rgb="FF000000"/>
        <rFont val="Arial"/>
        <family val="2"/>
      </rPr>
      <t xml:space="preserve">
Explanation of terms:
</t>
    </r>
    <r>
      <rPr>
        <sz val="11"/>
        <color rgb="FF000000"/>
        <rFont val="Arial"/>
        <family val="2"/>
      </rPr>
      <t xml:space="preserve">SBU = Strategic Business Unit
</t>
    </r>
  </si>
  <si>
    <r>
      <t xml:space="preserve">For more information about our SBUs, like which types of businesses and countries are included in which one of them, access page 22 of the </t>
    </r>
    <r>
      <rPr>
        <i/>
        <u/>
        <sz val="11"/>
        <rFont val="Arial"/>
        <family val="2"/>
      </rPr>
      <t>2023 Annual Report</t>
    </r>
    <r>
      <rPr>
        <sz val="11"/>
        <rFont val="Arial"/>
        <family val="2"/>
      </rPr>
      <t>.</t>
    </r>
  </si>
  <si>
    <t>Table 1 - Biodiversity exposure and assessment</t>
  </si>
  <si>
    <t>Area of operational sites</t>
  </si>
  <si>
    <t>Number of sites</t>
  </si>
  <si>
    <t>+ 110</t>
  </si>
  <si>
    <t>Area (hectares)</t>
  </si>
  <si>
    <t xml:space="preserve"> + 345,000</t>
  </si>
  <si>
    <t xml:space="preserve">    Sites where biodiversity impact assessments have been conducted</t>
  </si>
  <si>
    <t>+ 75</t>
  </si>
  <si>
    <t>+ 25</t>
  </si>
  <si>
    <t xml:space="preserve"> + 55,000</t>
  </si>
  <si>
    <r>
      <t xml:space="preserve">         Sites that have a biodiversity management plan</t>
    </r>
    <r>
      <rPr>
        <vertAlign val="superscript"/>
        <sz val="11"/>
        <color rgb="FF000000"/>
        <rFont val="Arial"/>
        <family val="2"/>
      </rPr>
      <t>2</t>
    </r>
  </si>
  <si>
    <t>+ 15</t>
  </si>
  <si>
    <t>+ 20,000</t>
  </si>
  <si>
    <r>
      <t xml:space="preserve">Additional information
</t>
    </r>
    <r>
      <rPr>
        <sz val="11"/>
        <color rgb="FF000000"/>
        <rFont val="Arial"/>
        <family val="2"/>
      </rPr>
      <t>All environmental data excludes OVEC (an electric generating company). AES Ohio only owns a 4.9% equity ownership in OVEC without operational control. OVEC has two plants in Cheshire, Ohio and Madison, Indiana with a combined generation capacity of approximately 2,109 MW. AES Ohio’s share of this generation is approximately 103 MW.</t>
    </r>
    <r>
      <rPr>
        <b/>
        <sz val="11"/>
        <color rgb="FF000000"/>
        <rFont val="Arial"/>
        <family val="2"/>
      </rPr>
      <t xml:space="preserve">
Methodology:
</t>
    </r>
    <r>
      <rPr>
        <sz val="11"/>
        <color rgb="FF000000"/>
        <rFont val="Arial"/>
        <family val="2"/>
      </rPr>
      <t xml:space="preserve">We are excluding renewable assets in United States, the majority of which (~88%) are smaller than 20MW.
</t>
    </r>
    <r>
      <rPr>
        <b/>
        <sz val="11"/>
        <color rgb="FF000000"/>
        <rFont val="Arial"/>
        <family val="2"/>
      </rPr>
      <t xml:space="preserve">
</t>
    </r>
    <r>
      <rPr>
        <vertAlign val="superscript"/>
        <sz val="12"/>
        <color rgb="FF000000"/>
        <rFont val="Arial"/>
        <family val="2"/>
      </rPr>
      <t>1</t>
    </r>
    <r>
      <rPr>
        <vertAlign val="superscript"/>
        <sz val="11"/>
        <color rgb="FF000000"/>
        <rFont val="Arial"/>
        <family val="2"/>
      </rPr>
      <t xml:space="preserve"> </t>
    </r>
    <r>
      <rPr>
        <sz val="11"/>
        <color rgb="FF000000"/>
        <rFont val="Arial"/>
        <family val="2"/>
      </rPr>
      <t xml:space="preserve">Considering only the assessed ones.
</t>
    </r>
    <r>
      <rPr>
        <vertAlign val="superscript"/>
        <sz val="12"/>
        <color rgb="FF000000"/>
        <rFont val="Arial"/>
        <family val="2"/>
      </rPr>
      <t>2</t>
    </r>
    <r>
      <rPr>
        <vertAlign val="superscript"/>
        <sz val="11"/>
        <color rgb="FF000000"/>
        <rFont val="Arial"/>
        <family val="2"/>
      </rPr>
      <t xml:space="preserve"> </t>
    </r>
    <r>
      <rPr>
        <sz val="11"/>
        <color rgb="FF000000"/>
        <rFont val="Arial"/>
        <family val="2"/>
      </rPr>
      <t>Considering only the ones that have a significant biodiversity impact or are in proximity to critical biodiversity.</t>
    </r>
    <r>
      <rPr>
        <b/>
        <sz val="11"/>
        <color rgb="FF000000"/>
        <rFont val="Arial"/>
        <family val="2"/>
      </rPr>
      <t xml:space="preserve">
</t>
    </r>
  </si>
  <si>
    <r>
      <t>Table 1 - Water withdrawal, discharge and consumption - Equity adjusted (million m</t>
    </r>
    <r>
      <rPr>
        <b/>
        <vertAlign val="superscript"/>
        <sz val="12"/>
        <color theme="0"/>
        <rFont val="Arial"/>
        <family val="2"/>
      </rPr>
      <t>3</t>
    </r>
    <r>
      <rPr>
        <b/>
        <sz val="12"/>
        <color theme="0"/>
        <rFont val="Arial"/>
        <family val="2"/>
      </rPr>
      <t>)</t>
    </r>
  </si>
  <si>
    <t>Water withdrawal</t>
  </si>
  <si>
    <t>Freshwater Surface</t>
  </si>
  <si>
    <t>Freshwater Municipal</t>
  </si>
  <si>
    <t>Freshwater Groundwater</t>
  </si>
  <si>
    <t>Seawater</t>
  </si>
  <si>
    <t>Water discharge</t>
  </si>
  <si>
    <t>Surface water</t>
  </si>
  <si>
    <t>Third-party water</t>
  </si>
  <si>
    <t>Groundwater</t>
  </si>
  <si>
    <t>Total water consumption (withdrawal - discharge)</t>
  </si>
  <si>
    <r>
      <t>Water consumption intensity (m</t>
    </r>
    <r>
      <rPr>
        <vertAlign val="superscript"/>
        <sz val="11"/>
        <color theme="1"/>
        <rFont val="Arial"/>
        <family val="2"/>
      </rPr>
      <t>3</t>
    </r>
    <r>
      <rPr>
        <sz val="11"/>
        <color theme="1"/>
        <rFont val="Arial"/>
        <family val="2"/>
      </rPr>
      <t>/MWh)</t>
    </r>
  </si>
  <si>
    <r>
      <t>Table 2 - Water stressed areas</t>
    </r>
    <r>
      <rPr>
        <b/>
        <vertAlign val="superscript"/>
        <sz val="12"/>
        <color theme="0"/>
        <rFont val="Arial"/>
        <family val="2"/>
      </rPr>
      <t>1</t>
    </r>
  </si>
  <si>
    <t>% of operations in Water Stressed Areas</t>
  </si>
  <si>
    <r>
      <t>Table 3 - Water withdrawal, discharge and consumption in water stressed areas - Equity adjusted (m</t>
    </r>
    <r>
      <rPr>
        <b/>
        <vertAlign val="superscript"/>
        <sz val="12"/>
        <color theme="0"/>
        <rFont val="Arial"/>
        <family val="2"/>
      </rPr>
      <t>3</t>
    </r>
    <r>
      <rPr>
        <b/>
        <sz val="12"/>
        <color theme="0"/>
        <rFont val="Arial"/>
        <family val="2"/>
      </rPr>
      <t>)</t>
    </r>
  </si>
  <si>
    <r>
      <t>Table 4 - Water withdrawal from 
alternative water sources (%)</t>
    </r>
    <r>
      <rPr>
        <b/>
        <vertAlign val="superscript"/>
        <sz val="12"/>
        <color theme="0"/>
        <rFont val="Arial"/>
        <family val="2"/>
      </rPr>
      <t>2</t>
    </r>
  </si>
  <si>
    <t>Water withdrawal from alternative water sources</t>
  </si>
  <si>
    <t>Table 5 - Water recycled/reused (%)</t>
  </si>
  <si>
    <t>Site</t>
  </si>
  <si>
    <t>Amman East</t>
  </si>
  <si>
    <t>Gener Tocopilla</t>
  </si>
  <si>
    <t>&lt; 1</t>
  </si>
  <si>
    <r>
      <rPr>
        <b/>
        <sz val="11"/>
        <rFont val="Arial"/>
        <family val="2"/>
      </rPr>
      <t xml:space="preserve">Additional information
</t>
    </r>
    <r>
      <rPr>
        <sz val="11"/>
        <rFont val="Arial"/>
        <family val="2"/>
      </rPr>
      <t xml:space="preserve">All environmental data excludes OVEC (an electric generating company). AES Ohio only owns a 4.9% equity ownership in OVEC without operational control. OVEC has two plants in Cheshire, Ohio and Madison, Indiana with a combined generation capacity of approximately 2,109 MW. AES Ohio’s share of this generation is approximately 103 MW.
</t>
    </r>
    <r>
      <rPr>
        <b/>
        <sz val="11"/>
        <rFont val="Arial"/>
        <family val="2"/>
      </rPr>
      <t xml:space="preserve">
</t>
    </r>
    <r>
      <rPr>
        <sz val="11"/>
        <rFont val="Arial"/>
        <family val="2"/>
      </rPr>
      <t xml:space="preserve">Water data excludes our solar and wind assets in the United States, the majority of them are small projects with less than 20MW. These types of projects have minimal water use and we estimate it represents approximately less than 1% of our current water withdrawal.
</t>
    </r>
    <r>
      <rPr>
        <b/>
        <sz val="11"/>
        <rFont val="Arial"/>
        <family val="2"/>
      </rPr>
      <t xml:space="preserve">
Methodology:</t>
    </r>
    <r>
      <rPr>
        <sz val="11"/>
        <rFont val="Arial"/>
        <family val="2"/>
      </rPr>
      <t xml:space="preserve">
Our water inventories include cooling water (both recirculating water and water that runs through the cooling system once and is discharged); process water; and potable/drinking water (apart from bottled water).
Water used for generation of electricity at our hydroelectric power plants, as well as water evaporation from cooling towers in our closed-circuit cooling systems, domestic sewage, rainwater and storm water effluents is not included in our water inventory.
</t>
    </r>
    <r>
      <rPr>
        <vertAlign val="superscript"/>
        <sz val="11"/>
        <rFont val="Arial"/>
        <family val="2"/>
      </rPr>
      <t>1</t>
    </r>
    <r>
      <rPr>
        <sz val="11"/>
        <rFont val="Arial"/>
        <family val="2"/>
      </rPr>
      <t xml:space="preserve">We use the World Resources Institute (WRI) Aqueduct Global Water Tool to identify exposure to water stressed areas. The tool allows us to identify the assets that are in water stressed areas, and we narrow our exposure only to those assets that use freshwater, considering that, when possible, our powerplants use seawater for their processes, which does not meaningfully compete with other water users. Historical data was updated due to improvements in the World Resources Institute (WRI) Aqueduct Global Water Tool version 4.0.
</t>
    </r>
    <r>
      <rPr>
        <vertAlign val="superscript"/>
        <sz val="11"/>
        <rFont val="Arial"/>
        <family val="2"/>
      </rPr>
      <t>2</t>
    </r>
    <r>
      <rPr>
        <sz val="11"/>
        <rFont val="Arial"/>
        <family val="2"/>
      </rPr>
      <t>Includes seawater, brackish water and purchased recycled water.</t>
    </r>
  </si>
  <si>
    <t>Table 1 - Total weight of waste generated by composition of the waste (metric tons) - Equity adjusted</t>
  </si>
  <si>
    <t>Type of waste</t>
  </si>
  <si>
    <t>Non-hazardous waste</t>
  </si>
  <si>
    <t>CCRs (Coal Combustion Residuals)</t>
  </si>
  <si>
    <t>GRI 306-3</t>
  </si>
  <si>
    <t>Other non-hazardous waste</t>
  </si>
  <si>
    <t>Hazardous waste</t>
  </si>
  <si>
    <r>
      <t xml:space="preserve">Table 2 - CCRs (coal combustion residuals) waste by type of disposal (metric tons) - Equity adjusted </t>
    </r>
    <r>
      <rPr>
        <b/>
        <vertAlign val="superscript"/>
        <sz val="12"/>
        <color theme="0"/>
        <rFont val="Arial"/>
        <family val="2"/>
      </rPr>
      <t>1 2</t>
    </r>
  </si>
  <si>
    <t>Type of disposal</t>
  </si>
  <si>
    <t>Type of recovery/disposal operation</t>
  </si>
  <si>
    <t>Waste diverted from disposal</t>
  </si>
  <si>
    <t>Recycled/Reused</t>
  </si>
  <si>
    <t>GRI 306-4 / 
GRI 306-5 / 
SASB IF-EU-150a.1 / 
FTSE EPR24 / 
FTSE EPR26</t>
  </si>
  <si>
    <t>Waste directed to disposal</t>
  </si>
  <si>
    <t>Landfilling</t>
  </si>
  <si>
    <t>Total CCRs waste</t>
  </si>
  <si>
    <r>
      <t xml:space="preserve">Table 3 - Other non-hazardous waste by type of disposal (metric tons) - Equity adjusted </t>
    </r>
    <r>
      <rPr>
        <b/>
        <vertAlign val="superscript"/>
        <sz val="12"/>
        <color theme="0"/>
        <rFont val="Arial"/>
        <family val="2"/>
      </rPr>
      <t>1</t>
    </r>
  </si>
  <si>
    <t>GRI 306-4 / 
GRI 306-5 / 
FTSE EPR24 / 
FTSE EPR26</t>
  </si>
  <si>
    <t>Other recovery operations</t>
  </si>
  <si>
    <t>Incineration (with energy recovery)</t>
  </si>
  <si>
    <t>Incineration (without energy recovery)</t>
  </si>
  <si>
    <t>Other disposal operations</t>
  </si>
  <si>
    <r>
      <t>Total other non-hazardous waste</t>
    </r>
    <r>
      <rPr>
        <b/>
        <vertAlign val="superscript"/>
        <sz val="11"/>
        <color theme="1"/>
        <rFont val="Arial"/>
        <family val="2"/>
      </rPr>
      <t>3</t>
    </r>
  </si>
  <si>
    <r>
      <t xml:space="preserve">Table 4 - Hazardous waste by type of disposal (metric tons) - Equity adjusted </t>
    </r>
    <r>
      <rPr>
        <b/>
        <vertAlign val="superscript"/>
        <sz val="12"/>
        <color theme="0"/>
        <rFont val="Arial"/>
        <family val="2"/>
      </rPr>
      <t>1</t>
    </r>
  </si>
  <si>
    <t>GRI 306-4 / 
GRI 306-5 / 
FTSE EPR24 / 
FTSE EPR25 / 
FTSE EPR26</t>
  </si>
  <si>
    <t>Total hazardous waste</t>
  </si>
  <si>
    <r>
      <rPr>
        <b/>
        <sz val="11"/>
        <color rgb="FF000000"/>
        <rFont val="Arial"/>
        <family val="2"/>
      </rPr>
      <t>Additional information</t>
    </r>
    <r>
      <rPr>
        <b/>
        <sz val="11"/>
        <rFont val="Arial"/>
        <family val="2"/>
      </rPr>
      <t xml:space="preserve">
</t>
    </r>
    <r>
      <rPr>
        <sz val="11"/>
        <rFont val="Arial"/>
        <family val="2"/>
      </rPr>
      <t>All environmental data excludes OVEC (an electric generating company). AES Ohio only owns a 4.9% equity ownership in OVEC without operational control. OVEC has two plants in Cheshire, Ohio and Madison, Indiana with a combined generation capacity of approximately 2,109 MW. AES Ohio’s share of this generation is approximately 103 MW.</t>
    </r>
    <r>
      <rPr>
        <b/>
        <sz val="11"/>
        <rFont val="Arial"/>
        <family val="2"/>
      </rPr>
      <t xml:space="preserve">
Methodology:
</t>
    </r>
    <r>
      <rPr>
        <vertAlign val="superscript"/>
        <sz val="12"/>
        <rFont val="Arial"/>
        <family val="2"/>
      </rPr>
      <t>1</t>
    </r>
    <r>
      <rPr>
        <vertAlign val="superscript"/>
        <sz val="11"/>
        <rFont val="Arial"/>
        <family val="2"/>
      </rPr>
      <t xml:space="preserve"> </t>
    </r>
    <r>
      <rPr>
        <sz val="11"/>
        <rFont val="Arial"/>
        <family val="2"/>
      </rPr>
      <t xml:space="preserve">Until 2021, only the total amount and percentage of waste recycled was being tracked. As of 2022, other disposal methods started to being tracked. Because of this, for historical data not all breakdowns by type of recovery/disposal operations are completed in and therefore the sum of the breakdown values is not equal to the total value of the waste generated.
</t>
    </r>
    <r>
      <rPr>
        <vertAlign val="superscript"/>
        <sz val="12"/>
        <rFont val="Arial"/>
        <family val="2"/>
      </rPr>
      <t>2</t>
    </r>
    <r>
      <rPr>
        <vertAlign val="superscript"/>
        <sz val="11"/>
        <rFont val="Arial"/>
        <family val="2"/>
      </rPr>
      <t xml:space="preserve"> </t>
    </r>
    <r>
      <rPr>
        <sz val="11"/>
        <rFont val="Arial"/>
        <family val="2"/>
      </rPr>
      <t>Whenever possible, AE</t>
    </r>
    <r>
      <rPr>
        <sz val="11"/>
        <color rgb="FF000000"/>
        <rFont val="Arial"/>
        <family val="2"/>
      </rPr>
      <t xml:space="preserve">S businesses recycle their Coal Combustion Residuals (CCRs), which represent almost 99% of our non-hazardous waste. CCRs are a valuable ingredient in a wide range of concrete products and as a structural fill material in place of soil or other materials.
</t>
    </r>
    <r>
      <rPr>
        <vertAlign val="superscript"/>
        <sz val="11"/>
        <color rgb="FF000000"/>
        <rFont val="Arial"/>
        <family val="2"/>
      </rPr>
      <t>3</t>
    </r>
    <r>
      <rPr>
        <sz val="11"/>
        <color rgb="FF000000"/>
        <rFont val="Arial"/>
        <family val="2"/>
      </rPr>
      <t>Variations of non-hazardous waste generated between years are due to the end of construction and its related dismantling of works.</t>
    </r>
  </si>
  <si>
    <t>Board of Directors</t>
  </si>
  <si>
    <t>Cybersecurity</t>
  </si>
  <si>
    <t>Ethics and Compliance</t>
  </si>
  <si>
    <t>Table 1 - Number of board director by gender, independency and executive/non-executive</t>
  </si>
  <si>
    <t>Female board directors</t>
  </si>
  <si>
    <t>GRI 2-9 / 
GRI 405-1 / 
FTSE GCG05 / 
FTSE GCG04 / 
FTSE GCG03</t>
  </si>
  <si>
    <t>Male board directors</t>
  </si>
  <si>
    <t>Over 50 years old</t>
  </si>
  <si>
    <t>Independency</t>
  </si>
  <si>
    <t>Independent board directors</t>
  </si>
  <si>
    <t>Non-independent board directors</t>
  </si>
  <si>
    <t>Executive/non-executive</t>
  </si>
  <si>
    <t>Executive board directors</t>
  </si>
  <si>
    <t>Non-executive board directors</t>
  </si>
  <si>
    <t>Table 2 - Tenure of board of directors members</t>
  </si>
  <si>
    <t>Tenure of board of directors members</t>
  </si>
  <si>
    <t>GRI 2-9</t>
  </si>
  <si>
    <t>Table 3 - Board of Directors/Committees meetings and attendance</t>
  </si>
  <si>
    <t>Number of times the Board of Directors has met</t>
  </si>
  <si>
    <t>FTSE GCG10 /
FTSE GCG11</t>
  </si>
  <si>
    <t>Number of times the Compensation Committee has met</t>
  </si>
  <si>
    <t>Number of times the Audit Committee has met</t>
  </si>
  <si>
    <t>Number of times the Innovation and Technology Committee has met</t>
  </si>
  <si>
    <t>Number of times the Governance Committee has met</t>
  </si>
  <si>
    <t>Average attendance rate for Board and Committees meetings (%)</t>
  </si>
  <si>
    <r>
      <rPr>
        <b/>
        <sz val="11"/>
        <color theme="1"/>
        <rFont val="Arial"/>
        <family val="2"/>
      </rPr>
      <t xml:space="preserve">Additional information
</t>
    </r>
    <r>
      <rPr>
        <sz val="11"/>
        <color theme="1"/>
        <rFont val="Arial"/>
        <family val="2"/>
      </rPr>
      <t xml:space="preserve">
All the data presented is according to the Proxy Statement of the respective year.
</t>
    </r>
  </si>
  <si>
    <r>
      <t xml:space="preserve">Table 1 -  Number of incidents of non-compliance with physical or cybersecurity standards or regulations </t>
    </r>
    <r>
      <rPr>
        <b/>
        <vertAlign val="superscript"/>
        <sz val="12"/>
        <color theme="0"/>
        <rFont val="Arial"/>
        <family val="2"/>
      </rPr>
      <t>1</t>
    </r>
  </si>
  <si>
    <t>Number of incidents of non-compliance with physical or cybersecurity standards or regulations</t>
  </si>
  <si>
    <t>SASB IF-EU-550a.1</t>
  </si>
  <si>
    <r>
      <rPr>
        <b/>
        <sz val="11"/>
        <color theme="1"/>
        <rFont val="Arial"/>
        <family val="2"/>
      </rPr>
      <t>Additional information
Methodology:</t>
    </r>
    <r>
      <rPr>
        <sz val="11"/>
        <color theme="1"/>
        <rFont val="Arial"/>
        <family val="2"/>
      </rPr>
      <t xml:space="preserve">
</t>
    </r>
    <r>
      <rPr>
        <vertAlign val="superscript"/>
        <sz val="12"/>
        <color theme="1"/>
        <rFont val="Arial"/>
        <family val="2"/>
      </rPr>
      <t>1</t>
    </r>
    <r>
      <rPr>
        <vertAlign val="superscript"/>
        <sz val="11"/>
        <color theme="1"/>
        <rFont val="Arial"/>
        <family val="2"/>
      </rPr>
      <t xml:space="preserve"> </t>
    </r>
    <r>
      <rPr>
        <sz val="11"/>
        <color theme="1"/>
        <rFont val="Arial"/>
        <family val="2"/>
      </rPr>
      <t>The scope of the data are the businesses in the USA that complies with the NERC - Critical Infrastructure Protection Standards.</t>
    </r>
  </si>
  <si>
    <t>Table 1 - Political contribution by recipient</t>
  </si>
  <si>
    <t>This information is disclosed on Political Contributions 2023</t>
  </si>
  <si>
    <t>FTSE GAC12</t>
  </si>
  <si>
    <t>Table 2 - Types of report received via AES Helpline (%)</t>
  </si>
  <si>
    <t>Type of report</t>
  </si>
  <si>
    <t>% received in 2023</t>
  </si>
  <si>
    <t>Total of reports received (#)</t>
  </si>
  <si>
    <t>288 reports received</t>
  </si>
  <si>
    <t>Allegations of suspected wrongdoing</t>
  </si>
  <si>
    <t>Requests for guidance or information</t>
  </si>
  <si>
    <t>Related to human resources</t>
  </si>
  <si>
    <t>GRI Index</t>
  </si>
  <si>
    <t>GRI code</t>
  </si>
  <si>
    <t>GRI Indicator</t>
  </si>
  <si>
    <t>Page/ Table</t>
  </si>
  <si>
    <t>GRI 2 - General Disclosures</t>
  </si>
  <si>
    <t xml:space="preserve">2-1 </t>
  </si>
  <si>
    <t>Organizational details</t>
  </si>
  <si>
    <t>Page 8</t>
  </si>
  <si>
    <t xml:space="preserve">2-2 </t>
  </si>
  <si>
    <t>Entities included in the organization’s sustainability reporting</t>
  </si>
  <si>
    <t>Page 56</t>
  </si>
  <si>
    <t xml:space="preserve">2-3 </t>
  </si>
  <si>
    <t>Reporting period, frequency and contact point</t>
  </si>
  <si>
    <t xml:space="preserve">2-4 </t>
  </si>
  <si>
    <t>Restatements of information</t>
  </si>
  <si>
    <t xml:space="preserve">2-5 </t>
  </si>
  <si>
    <t>External assurance</t>
  </si>
  <si>
    <t>Pages 61-63</t>
  </si>
  <si>
    <t>Assurance Statement</t>
  </si>
  <si>
    <t xml:space="preserve">2-6 </t>
  </si>
  <si>
    <t>Activities, value chain and other business relationships</t>
  </si>
  <si>
    <t>Suppliers - Table 1</t>
  </si>
  <si>
    <t xml:space="preserve">2-7 </t>
  </si>
  <si>
    <t>Employees</t>
  </si>
  <si>
    <t>Our People - Table 2 and Table 3</t>
  </si>
  <si>
    <t xml:space="preserve">2-8 </t>
  </si>
  <si>
    <t>Workers who are not employees</t>
  </si>
  <si>
    <t>Our People - Table 1</t>
  </si>
  <si>
    <t xml:space="preserve">2-9 </t>
  </si>
  <si>
    <t>Governance structure and composition</t>
  </si>
  <si>
    <t xml:space="preserve">2024 Proxy Statement </t>
  </si>
  <si>
    <t xml:space="preserve">Pages 9-10, 20-23, 25-35 </t>
  </si>
  <si>
    <t>Board of directors - Table 1 and Table 2</t>
  </si>
  <si>
    <t>2-10</t>
  </si>
  <si>
    <t>Nomination and selection of the highest governance body</t>
  </si>
  <si>
    <t>Pages 25-28</t>
  </si>
  <si>
    <t>2-11</t>
  </si>
  <si>
    <t>Chair of the highest governance body</t>
  </si>
  <si>
    <t>Page 9</t>
  </si>
  <si>
    <t>2-12</t>
  </si>
  <si>
    <t>Role of the highest governance body in overseeing the management of impacts</t>
  </si>
  <si>
    <t>AES Corporate Governance Guidelines</t>
  </si>
  <si>
    <t>Pages 2, 6</t>
  </si>
  <si>
    <t>AES Governance Committee Charter 2023</t>
  </si>
  <si>
    <t>Page 6</t>
  </si>
  <si>
    <t>2-13</t>
  </si>
  <si>
    <t>Delegation of responsibility for managing impacts</t>
  </si>
  <si>
    <t>Page 1</t>
  </si>
  <si>
    <t>2-14</t>
  </si>
  <si>
    <t>Role of the highest governance body in sustainability reporting</t>
  </si>
  <si>
    <t>Pages 5, 6</t>
  </si>
  <si>
    <t>2-15</t>
  </si>
  <si>
    <t>Conflicts of interest</t>
  </si>
  <si>
    <t>Page 18</t>
  </si>
  <si>
    <t>2-16</t>
  </si>
  <si>
    <t>Communication of critical concerns</t>
  </si>
  <si>
    <t>Page 11</t>
  </si>
  <si>
    <t>2-17</t>
  </si>
  <si>
    <t>Collective knowledge of the highest governance body</t>
  </si>
  <si>
    <t>Pages 25-27</t>
  </si>
  <si>
    <t>2-18</t>
  </si>
  <si>
    <t>Evaluation of the performance of the highest governance body</t>
  </si>
  <si>
    <t>Pages 25, 45-46</t>
  </si>
  <si>
    <t>2-19</t>
  </si>
  <si>
    <t>Remuneration policies</t>
  </si>
  <si>
    <t>Pages 39-68</t>
  </si>
  <si>
    <t>2-20</t>
  </si>
  <si>
    <t>Process to determine remuneration</t>
  </si>
  <si>
    <t>2-21</t>
  </si>
  <si>
    <t>Annual total compensation ratio</t>
  </si>
  <si>
    <t>Talent Management - Table 5</t>
  </si>
  <si>
    <t>2-22</t>
  </si>
  <si>
    <t>Statement on sustainable development strategy</t>
  </si>
  <si>
    <t>Page 3</t>
  </si>
  <si>
    <t>2-23</t>
  </si>
  <si>
    <t>Policy commitments</t>
  </si>
  <si>
    <t>Code of Conduct</t>
  </si>
  <si>
    <t>Pages 1-23</t>
  </si>
  <si>
    <t>Human Rights Policy</t>
  </si>
  <si>
    <t>Pages 1-2</t>
  </si>
  <si>
    <t>2-24</t>
  </si>
  <si>
    <t>Embedding policy commitments</t>
  </si>
  <si>
    <t>Page 49-50</t>
  </si>
  <si>
    <t>2-26</t>
  </si>
  <si>
    <t>Mechanisms for seeking advice and raising concerns</t>
  </si>
  <si>
    <t>Page 50</t>
  </si>
  <si>
    <t>2-27</t>
  </si>
  <si>
    <t>Compliance with laws and regulations</t>
  </si>
  <si>
    <t>Talent Management - Table 12</t>
  </si>
  <si>
    <t>2-28</t>
  </si>
  <si>
    <t>Membership associations</t>
  </si>
  <si>
    <t>Page 31</t>
  </si>
  <si>
    <t>2-29</t>
  </si>
  <si>
    <t>Approach to stakeholder engagement</t>
  </si>
  <si>
    <t>Stakeholders - Table 1</t>
  </si>
  <si>
    <t>2-30</t>
  </si>
  <si>
    <t>Collective bargaining agreements</t>
  </si>
  <si>
    <t>Talent Management - Table 4</t>
  </si>
  <si>
    <t>GRI 3 - Material Topics</t>
  </si>
  <si>
    <t>3-1</t>
  </si>
  <si>
    <t>Process to determine material topics</t>
  </si>
  <si>
    <t>3-2</t>
  </si>
  <si>
    <t>List of material topics</t>
  </si>
  <si>
    <t>3-3</t>
  </si>
  <si>
    <t>Management of material topics</t>
  </si>
  <si>
    <t>Pages 22, 41, 49</t>
  </si>
  <si>
    <t>Topic Disclosures</t>
  </si>
  <si>
    <t>302-1</t>
  </si>
  <si>
    <t>Energy consumption within the organization</t>
  </si>
  <si>
    <t>Energy - Table 1</t>
  </si>
  <si>
    <t>302-3</t>
  </si>
  <si>
    <t>Energy intensity</t>
  </si>
  <si>
    <t>302-4</t>
  </si>
  <si>
    <t>Reduction of energy consumption</t>
  </si>
  <si>
    <t>Page 19</t>
  </si>
  <si>
    <t>303-1</t>
  </si>
  <si>
    <t>Interactions with water as a shared resource</t>
  </si>
  <si>
    <t>Water (all tables)</t>
  </si>
  <si>
    <t>Page 46</t>
  </si>
  <si>
    <t>303-2</t>
  </si>
  <si>
    <t>Management of water discharge-related impacts</t>
  </si>
  <si>
    <t>303-3</t>
  </si>
  <si>
    <t>Water - Table 1 and Table 3</t>
  </si>
  <si>
    <t>303-4</t>
  </si>
  <si>
    <t>303-5</t>
  </si>
  <si>
    <t>Water consumption</t>
  </si>
  <si>
    <t>305-1</t>
  </si>
  <si>
    <t>Direct (Scope 1) GHG emissions</t>
  </si>
  <si>
    <t>Emissions - Table 2</t>
  </si>
  <si>
    <t>305-2</t>
  </si>
  <si>
    <t>Energy indirect (Scope 2) GHG emissions</t>
  </si>
  <si>
    <t>Emissions - Table 4</t>
  </si>
  <si>
    <t>305-3</t>
  </si>
  <si>
    <t>Other indirect (Scope 3) GHG emissions</t>
  </si>
  <si>
    <t>Emissions - Table 5</t>
  </si>
  <si>
    <t>305-4</t>
  </si>
  <si>
    <t>GHG emissions intensity</t>
  </si>
  <si>
    <t>Emissions - Table 1</t>
  </si>
  <si>
    <t>305-5</t>
  </si>
  <si>
    <t>Reduction of GHG emissions</t>
  </si>
  <si>
    <t>Page 43</t>
  </si>
  <si>
    <t>305-7</t>
  </si>
  <si>
    <t>Nitrogen oxides (NOx), sulfur oxides (SOx), and other significant air emissions</t>
  </si>
  <si>
    <t>Emissions - Table 7</t>
  </si>
  <si>
    <t>306-1</t>
  </si>
  <si>
    <t>Waste generation and significant waste-related impacts</t>
  </si>
  <si>
    <t>Page 47</t>
  </si>
  <si>
    <t>306-2</t>
  </si>
  <si>
    <t>Management of significant waste related impacts</t>
  </si>
  <si>
    <t>306-3</t>
  </si>
  <si>
    <t>Waste generated</t>
  </si>
  <si>
    <t>Waste - Table 1, Table 3, Table 4 and Table 5</t>
  </si>
  <si>
    <t>306-4</t>
  </si>
  <si>
    <t>Waste - Table 3, Table 4 and Table 5</t>
  </si>
  <si>
    <t>306-5</t>
  </si>
  <si>
    <t>401-1</t>
  </si>
  <si>
    <t>New employee hires and employee turnover</t>
  </si>
  <si>
    <t>Talent Management - Table 1 and Table 3</t>
  </si>
  <si>
    <t>401-2</t>
  </si>
  <si>
    <t>Benefits provided to full-time employees that are not provided to temporary or part-time employees</t>
  </si>
  <si>
    <t>Page 27</t>
  </si>
  <si>
    <t>403-1</t>
  </si>
  <si>
    <t>Occupational health and safety management system</t>
  </si>
  <si>
    <t>2023 Annual Report</t>
  </si>
  <si>
    <t>Page 62</t>
  </si>
  <si>
    <t>Page 16</t>
  </si>
  <si>
    <t>Page 28</t>
  </si>
  <si>
    <t>403-2</t>
  </si>
  <si>
    <t>Hazard identification, risk assessment, and incident investigation</t>
  </si>
  <si>
    <t>AES website</t>
  </si>
  <si>
    <t>Keeping our people safe</t>
  </si>
  <si>
    <t>403-3</t>
  </si>
  <si>
    <t>Occupational health services</t>
  </si>
  <si>
    <t>403-4</t>
  </si>
  <si>
    <t>Worker participation, consultation, and communication on occupational health and safety</t>
  </si>
  <si>
    <t>403-5</t>
  </si>
  <si>
    <t>Worker training on occupational health and safety</t>
  </si>
  <si>
    <t>Pages 29-30</t>
  </si>
  <si>
    <t>403-6</t>
  </si>
  <si>
    <t>Promotion of worker health</t>
  </si>
  <si>
    <t>403-7</t>
  </si>
  <si>
    <t>Prevention and mitigation of occupational health and safety impacts directly linked by business relationships</t>
  </si>
  <si>
    <t>403-8</t>
  </si>
  <si>
    <t>Workers covered by an occupational health and safety management system</t>
  </si>
  <si>
    <t>Health and Safety - Table 3</t>
  </si>
  <si>
    <t>403-9</t>
  </si>
  <si>
    <t>Work-related injuries</t>
  </si>
  <si>
    <t>Health and Safety - Table 1 and Table 2</t>
  </si>
  <si>
    <t>404-1</t>
  </si>
  <si>
    <t>Average hours of training per year per employee</t>
  </si>
  <si>
    <t>Talent Management - Table 8</t>
  </si>
  <si>
    <t>404-2</t>
  </si>
  <si>
    <t>Programs for upgrading employee skills and transition assistance programs</t>
  </si>
  <si>
    <t>Page 37</t>
  </si>
  <si>
    <t>404-3</t>
  </si>
  <si>
    <t>Percentage of employees receiving regular performance and career development reviews</t>
  </si>
  <si>
    <t>Talent Management - Table 11</t>
  </si>
  <si>
    <t>405-1</t>
  </si>
  <si>
    <t>Diversity of governance bodies and employees</t>
  </si>
  <si>
    <t>Board of directors - Table 1</t>
  </si>
  <si>
    <t>Our People - Table 9</t>
  </si>
  <si>
    <t>418-1</t>
  </si>
  <si>
    <t>Substantiated complaints concerning breaches of customer privacy and losses of customer data</t>
  </si>
  <si>
    <t>Page 84</t>
  </si>
  <si>
    <t>Electric Utilities Specific Disclosures (2013)</t>
  </si>
  <si>
    <t>EU1</t>
  </si>
  <si>
    <t>Installed capacity, broken down by primary energy source and by regulatory regime</t>
  </si>
  <si>
    <t>Installed capacity - Table 1 and Table 2</t>
  </si>
  <si>
    <t>EU2</t>
  </si>
  <si>
    <t>Energy output broken down by primary energy source and by regulatory regime</t>
  </si>
  <si>
    <t>Generation - Table 1 and Table 2</t>
  </si>
  <si>
    <t>EU3</t>
  </si>
  <si>
    <t>Number of residential, industrial, institutional and commercial customer accounts</t>
  </si>
  <si>
    <t>Operation - Table 3</t>
  </si>
  <si>
    <t>EU4</t>
  </si>
  <si>
    <t>Length of above and underground transmission and distribution lines by regulatory regime</t>
  </si>
  <si>
    <t>Operations - Table 9</t>
  </si>
  <si>
    <t>EU10</t>
  </si>
  <si>
    <t>Planned capacity broken down by energy source and regulatory regime</t>
  </si>
  <si>
    <t>Installed capacity - Table 4</t>
  </si>
  <si>
    <t>EU11</t>
  </si>
  <si>
    <t>Generation Efficiency of Thermal Plants</t>
  </si>
  <si>
    <t>Operations - Table 4</t>
  </si>
  <si>
    <t>EU12</t>
  </si>
  <si>
    <t>Transmission and distribution losses</t>
  </si>
  <si>
    <t>Operations - Table 5</t>
  </si>
  <si>
    <t>EU25</t>
  </si>
  <si>
    <t>Number of injuries and fatalities to the public involving company assets, including legal judgements, settlements and pending legal cases of diseases</t>
  </si>
  <si>
    <t>Health and Safety - Table 5</t>
  </si>
  <si>
    <t>EU28</t>
  </si>
  <si>
    <t>Power outage frequency</t>
  </si>
  <si>
    <t>Operations - Table 1</t>
  </si>
  <si>
    <t>EU29</t>
  </si>
  <si>
    <t>Average power outage duration</t>
  </si>
  <si>
    <t>Operations - Table 1 and Table 2</t>
  </si>
  <si>
    <t>EU30</t>
  </si>
  <si>
    <t>Average plant availability factor by energy source</t>
  </si>
  <si>
    <t>Operations - Table 3</t>
  </si>
  <si>
    <t>SASB Index</t>
  </si>
  <si>
    <t>SASB code</t>
  </si>
  <si>
    <t>SASB Indicator</t>
  </si>
  <si>
    <t>Page/Table</t>
  </si>
  <si>
    <t>Sustainability Disclosure Topics &amp; Metrics</t>
  </si>
  <si>
    <t>IF-EU-110a.1</t>
  </si>
  <si>
    <t>(1) Gross global Scope 1 emissions, percentage covered under (2) emissions-limiting regulations and (3) emissions-reporting regulations</t>
  </si>
  <si>
    <t>Emissions - Table 2 and Table 6</t>
  </si>
  <si>
    <t>IF-EU-110a.2</t>
  </si>
  <si>
    <t>Greenhouse gas (GHG) emissions associated with power deliveries</t>
  </si>
  <si>
    <t>IF-EU-110a.3</t>
  </si>
  <si>
    <t>Discussion of long- and short-term strategy or plan to manage Scope 1 emissions, emissions reduction targets, and an analysis of performance against those targets</t>
  </si>
  <si>
    <t>Pages 19-20, 43</t>
  </si>
  <si>
    <t>IF-EU-120a.1</t>
  </si>
  <si>
    <t>Air emissions of the following pollutants: (1) NO_{x} (excluding N_{2} O), (2) SO_{x} , (3) particulate matter (PM_{10} ), (4) lead (Pb), and (5) mercury (Hg); percentage of each in or near areas of dense population</t>
  </si>
  <si>
    <t>IF-EU-140a.1</t>
  </si>
  <si>
    <t>(1) Total water withdrawn, (2) total water consumed; percentage of each in regions with High or Extremely High Baseline Water Stress</t>
  </si>
  <si>
    <t>IF-EU-140a.2</t>
  </si>
  <si>
    <t>Number of incidents of non-compliance associated with water quality permits, standards and regulations</t>
  </si>
  <si>
    <t>Page 42</t>
  </si>
  <si>
    <t>IF-EU-140a.3</t>
  </si>
  <si>
    <t>Description of water management risks and discussion of strategies and practices to mitigate those risks</t>
  </si>
  <si>
    <t>IF-EU-150a.1</t>
  </si>
  <si>
    <t>Amount of coal combustion residuals (CCR) generated, percentage recycled</t>
  </si>
  <si>
    <t>Waste - Table 2</t>
  </si>
  <si>
    <t>IF-EU-150a.3</t>
  </si>
  <si>
    <t>Description of coal combustion products (CCPs) management policies and procedures for active and inactive operations</t>
  </si>
  <si>
    <t>IF-EU-240a.1</t>
  </si>
  <si>
    <t>Average retail electric rate for (1) residential, (2) commercial, and (3) industrial customers</t>
  </si>
  <si>
    <t>Customers - Table 4</t>
  </si>
  <si>
    <t>IF-EU-240a.3</t>
  </si>
  <si>
    <t>Number of residential customer electric disconnections for non-payment, percentage reconnected within 30 days</t>
  </si>
  <si>
    <t>Customers - Table 6</t>
  </si>
  <si>
    <t>IF-EU-240a.4</t>
  </si>
  <si>
    <t>Discussion of impact of external factors on customer affordability of electricity, including the economic conditions of the service territory</t>
  </si>
  <si>
    <t>IF-EU-320a.1</t>
  </si>
  <si>
    <t>(1) Total recordable incident rate (TRIR), (2) fatality rate, and (3) near miss frequency rate (NMFR)</t>
  </si>
  <si>
    <t>IF-EU-420a.2</t>
  </si>
  <si>
    <t>Percentage of electric load served by smart grid technology^{2}</t>
  </si>
  <si>
    <t>Operations - Table 6</t>
  </si>
  <si>
    <t>IF-EU-420a.3</t>
  </si>
  <si>
    <t>Customer electricity savings from efficiency measures, by market^{3}</t>
  </si>
  <si>
    <t>Customers - Table 5</t>
  </si>
  <si>
    <t>IF-EU-540a.2</t>
  </si>
  <si>
    <t>Description of efforts to manage nuclear safety and emergency preparedness</t>
  </si>
  <si>
    <t>not applicable as AES doesn't operate any nuclear asset</t>
  </si>
  <si>
    <t>IF-EU-550a.1</t>
  </si>
  <si>
    <t>Cybersecurity - Table 1</t>
  </si>
  <si>
    <t>IF-EU-550a.2</t>
  </si>
  <si>
    <t>(1) System Average Interruption Duration Index (SAIDI), (2) System Average Interruption Frequency Index (SAIFI), and (3) Customer Average Interruption Duration Index (CAIDI), inclusive of major event days^{4}</t>
  </si>
  <si>
    <t>Activity Metrics</t>
  </si>
  <si>
    <t>IF-EU-000.A</t>
  </si>
  <si>
    <t>Number of: (1) residential, (2) commercial, and (3) industrial customers served</t>
  </si>
  <si>
    <t>Customers - Table 3</t>
  </si>
  <si>
    <t>IF-EU-000.B</t>
  </si>
  <si>
    <t>Total electricity delivered to: (1) residential, (2) commercial, (3) industrial, (4) all other retail customers, and (5) wholesale customers</t>
  </si>
  <si>
    <t>Customers - Table 2</t>
  </si>
  <si>
    <t>IF-EU-000.C</t>
  </si>
  <si>
    <t>Length of transmission and distribution lines</t>
  </si>
  <si>
    <t>IF-EU-000.D</t>
  </si>
  <si>
    <t>Total electricity generated, percentage by major energy source, percentage in regulated markets</t>
  </si>
  <si>
    <t>IF-EU-000.E</t>
  </si>
  <si>
    <t>Total wholesale electricity purchased</t>
  </si>
  <si>
    <t>Operations - Table 8</t>
  </si>
  <si>
    <t xml:space="preserve">This report was published on July 2024 and contains forward-looking statements within the meaning of the Securities Act of 1933 and of the Securities Exchange Act of 1934. Such forward-looking statements include, but are not limited to, those related to future energy demand, future power prices, the availability and cost of natural gas, the growth of solar and other renewable forms of electricity generation and energy storage, future carbon taxes or regulations, potential rates of reduction in coalfired electricity generation, the expected operating life of existing coal-fired electricity generation plants, the level of energy efficiency investments, the impact of demand-side management and AES’ corporate strategy. Forward-looking statements are not intended to be a guarantee of future results, but instead constitute AES’ current expectations based on reasonable assumptions. These assumptions include, but are not limited to, normal levels of operating performance and electricity volume at our distribution companies and operational performance at our generation businesses consistent with historical levels, as well as achievements of planned productivity improvements and execution of AES’ corporate strategy. Actual results could differ materially from those projected in our forward-looking statements due to risks, uncertainties and other factors. Important factors that could affect actual results are discussed in AES’ filings with the Securities and Exchange Commission (SEC), including, but not limited to, the risks discussed under Item 1A “Risk Factors” and Item 7 “Management’s Discussion &amp; Analysis” in AES’ 2023 Annual Report on Form 10-K and in subsequent reports filed with the SEC. Readers are encouraged to read AES’ filings to learn more about the risk factors associated with AES’ business. AES undertakes no obligation to update or revise any forward-looking statements, whether as a result of new information, future events or otherwise. Material contained on our or any external website is not part of and is not incorporated by reference in this report. Any Stockholder who desires a copy of the Company’s 2023 Annual Report on Form 10-K filed February 26, 2024 with the SEC may obtain a copy (excluding the exhibits thereto) without charge by addressing a request to the Office of the Corporate Secretary, The AES Corporation, 4300 Wilson Boulevard, Arlington, Virginia 22203. Exhibits also may be requested, but a charge equal to the reproduction cost thereof will be made. A copy of the Form 10-K may also be obtained by visiting the Company’s website at www.aes.com. </t>
  </si>
  <si>
    <r>
      <t>Table 7 - Percentage of global staff with disabilities</t>
    </r>
    <r>
      <rPr>
        <b/>
        <vertAlign val="superscript"/>
        <sz val="11"/>
        <color theme="0"/>
        <rFont val="Arial"/>
        <family val="2"/>
      </rPr>
      <t>3</t>
    </r>
  </si>
  <si>
    <r>
      <t>Table 8 - Total number of employees per employee category, age and gender</t>
    </r>
    <r>
      <rPr>
        <b/>
        <vertAlign val="superscript"/>
        <sz val="12"/>
        <color theme="0"/>
        <rFont val="Arial"/>
        <family val="2"/>
      </rPr>
      <t>2</t>
    </r>
  </si>
  <si>
    <r>
      <rPr>
        <b/>
        <sz val="11"/>
        <color theme="1"/>
        <rFont val="Arial"/>
        <family val="2"/>
      </rPr>
      <t>Additional information
Methodology:</t>
    </r>
    <r>
      <rPr>
        <sz val="11"/>
        <color theme="1"/>
        <rFont val="Arial"/>
        <family val="2"/>
      </rPr>
      <t xml:space="preserve">
</t>
    </r>
    <r>
      <rPr>
        <vertAlign val="superscript"/>
        <sz val="12"/>
        <color theme="1"/>
        <rFont val="Arial"/>
        <family val="2"/>
      </rPr>
      <t>1</t>
    </r>
    <r>
      <rPr>
        <vertAlign val="superscript"/>
        <sz val="11"/>
        <color theme="1"/>
        <rFont val="Arial"/>
        <family val="2"/>
      </rPr>
      <t xml:space="preserve"> </t>
    </r>
    <r>
      <rPr>
        <sz val="11"/>
        <color theme="1"/>
        <rFont val="Arial"/>
        <family val="2"/>
      </rPr>
      <t xml:space="preserve">We have two types of contractors: operational and construction. The majority of our contractors are dedicated to jobs related to maintenance (electrical, mechanical, and civil) and civil construction, among other activities. A variation in the number of contractors can occur due to portfolio management (assets sales or shutdowns) or constructions projects.
</t>
    </r>
    <r>
      <rPr>
        <vertAlign val="superscript"/>
        <sz val="12"/>
        <color theme="1"/>
        <rFont val="Arial"/>
        <family val="2"/>
      </rPr>
      <t>2</t>
    </r>
    <r>
      <rPr>
        <vertAlign val="superscript"/>
        <sz val="11"/>
        <color theme="1"/>
        <rFont val="Arial"/>
        <family val="2"/>
      </rPr>
      <t xml:space="preserve"> </t>
    </r>
    <r>
      <rPr>
        <sz val="11"/>
        <color theme="1"/>
        <rFont val="Arial"/>
        <family val="2"/>
      </rPr>
      <t xml:space="preserve">Historical data was updated due to improvements in the database.
</t>
    </r>
    <r>
      <rPr>
        <vertAlign val="superscript"/>
        <sz val="12"/>
        <color theme="1"/>
        <rFont val="Arial"/>
        <family val="2"/>
      </rPr>
      <t>3</t>
    </r>
    <r>
      <rPr>
        <vertAlign val="superscript"/>
        <sz val="11"/>
        <color theme="1"/>
        <rFont val="Arial"/>
        <family val="2"/>
      </rPr>
      <t xml:space="preserve"> </t>
    </r>
    <r>
      <rPr>
        <sz val="11"/>
        <color theme="1"/>
        <rFont val="Arial"/>
        <family val="2"/>
      </rPr>
      <t>US and Puerto Rico people are not being considered as this information cannot be tracked under the "Health Insurance Portability and Accountability Act" (HIPAA).
* Countries under each region:
Eurasia: Bulgaria, Jordan, Netherlands, Vietnam and India (only for 2020-2202 as we no longer have operations in the country)
MCAC: Mexico, El Salvador, Panamá and Dominican Republic
South America: Argentina, Brazil, Chile and Colombia
United States: includes Puerto Rico</t>
    </r>
  </si>
  <si>
    <r>
      <t xml:space="preserve">For more information about our SBUs, like which types of businesses and countries are included in which one of them, access page 22 of the </t>
    </r>
    <r>
      <rPr>
        <i/>
        <u/>
        <sz val="11"/>
        <rFont val="Calibri"/>
        <family val="2"/>
        <scheme val="minor"/>
      </rPr>
      <t>2023 Annual Report</t>
    </r>
    <r>
      <rPr>
        <sz val="11"/>
        <rFont val="Calibri"/>
        <family val="2"/>
        <scheme val="minor"/>
      </rPr>
      <t>.</t>
    </r>
  </si>
  <si>
    <r>
      <t>Sites with significant biodiversity impact or are in proximity to critical biodiversity</t>
    </r>
    <r>
      <rPr>
        <vertAlign val="superscript"/>
        <sz val="11"/>
        <rFont val="Arial"/>
        <family val="2"/>
      </rPr>
      <t>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</si>
</sst>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0.0"/>
    <numFmt numFmtId="165" formatCode="_(* #,##0_);_(* \(#,##0\);_(* &quot;-&quot;??_);_(@_)"/>
    <numFmt numFmtId="166" formatCode="0.0"/>
    <numFmt numFmtId="167" formatCode="0.0%"/>
    <numFmt numFmtId="168" formatCode="#,##0.000"/>
    <numFmt numFmtId="169" formatCode="_(* #,##0.0_);_(* \(#,##0.0\);_(* &quot;-&quot;??_);_(@_)"/>
  </numFmts>
  <fonts count="68" x14ac:knownFonts="1">
    <font>
      <sz val="11"/>
      <color theme="1"/>
      <name val="Calibri"/>
      <family val="2"/>
      <scheme val="minor"/>
    </font>
    <font>
      <b/>
      <sz val="11"/>
      <color theme="1"/>
      <name val="Calibri"/>
      <family val="2"/>
      <scheme val="minor"/>
    </font>
    <font>
      <b/>
      <sz val="11"/>
      <name val="Calibri"/>
      <family val="2"/>
      <scheme val="minor"/>
    </font>
    <font>
      <sz val="11"/>
      <color rgb="FF333333"/>
      <name val="Calibri"/>
      <family val="2"/>
      <scheme val="minor"/>
    </font>
    <font>
      <sz val="11"/>
      <color rgb="FFFF0000"/>
      <name val="Calibri"/>
      <family val="2"/>
      <scheme val="minor"/>
    </font>
    <font>
      <u/>
      <sz val="11"/>
      <color theme="10"/>
      <name val="Calibri"/>
      <family val="2"/>
      <scheme val="minor"/>
    </font>
    <font>
      <sz val="11"/>
      <color theme="1"/>
      <name val="Arial"/>
      <family val="2"/>
    </font>
    <font>
      <b/>
      <sz val="11"/>
      <name val="Arial"/>
      <family val="2"/>
    </font>
    <font>
      <b/>
      <sz val="11"/>
      <color rgb="FFFF0000"/>
      <name val="Arial"/>
      <family val="2"/>
    </font>
    <font>
      <b/>
      <sz val="11"/>
      <color theme="1"/>
      <name val="Arial"/>
      <family val="2"/>
    </font>
    <font>
      <b/>
      <i/>
      <sz val="11"/>
      <color theme="1"/>
      <name val="Arial"/>
      <family val="2"/>
    </font>
    <font>
      <sz val="11"/>
      <color rgb="FFFF0000"/>
      <name val="Arial"/>
      <family val="2"/>
    </font>
    <font>
      <sz val="11"/>
      <name val="Arial"/>
      <family val="2"/>
    </font>
    <font>
      <sz val="7"/>
      <color rgb="FF444444"/>
      <name val="Calibri"/>
      <family val="2"/>
      <scheme val="minor"/>
    </font>
    <font>
      <sz val="11"/>
      <color rgb="FF000000"/>
      <name val="Arial"/>
      <family val="2"/>
    </font>
    <font>
      <sz val="11"/>
      <color theme="1"/>
      <name val="Calibri"/>
      <family val="2"/>
      <scheme val="minor"/>
    </font>
    <font>
      <sz val="11"/>
      <color theme="1"/>
      <name val="Arial"/>
      <family val="2"/>
    </font>
    <font>
      <sz val="11"/>
      <name val="Calibri"/>
      <family val="2"/>
      <scheme val="minor"/>
    </font>
    <font>
      <i/>
      <u/>
      <sz val="11"/>
      <color theme="1"/>
      <name val="Arial"/>
      <family val="2"/>
    </font>
    <font>
      <i/>
      <u/>
      <sz val="11"/>
      <name val="Arial"/>
      <family val="2"/>
    </font>
    <font>
      <i/>
      <sz val="11"/>
      <color theme="1"/>
      <name val="Arial"/>
      <family val="2"/>
    </font>
    <font>
      <vertAlign val="superscript"/>
      <sz val="11"/>
      <name val="Arial"/>
      <family val="2"/>
    </font>
    <font>
      <sz val="12"/>
      <color theme="1"/>
      <name val="Calibri"/>
      <family val="2"/>
      <scheme val="minor"/>
    </font>
    <font>
      <b/>
      <sz val="12"/>
      <color theme="1"/>
      <name val="Arial"/>
      <family val="2"/>
    </font>
    <font>
      <i/>
      <sz val="12"/>
      <color theme="1"/>
      <name val="Calibri"/>
      <family val="2"/>
      <scheme val="minor"/>
    </font>
    <font>
      <sz val="10"/>
      <color theme="1"/>
      <name val="Calibri"/>
      <family val="2"/>
      <scheme val="minor"/>
    </font>
    <font>
      <b/>
      <sz val="10"/>
      <color theme="1"/>
      <name val="Calibri"/>
      <family val="2"/>
      <scheme val="minor"/>
    </font>
    <font>
      <vertAlign val="superscript"/>
      <sz val="11"/>
      <color theme="1"/>
      <name val="Arial"/>
      <family val="2"/>
    </font>
    <font>
      <sz val="11"/>
      <color rgb="FF333333"/>
      <name val="Arial"/>
      <family val="2"/>
    </font>
    <font>
      <sz val="10"/>
      <color theme="1"/>
      <name val="Arial"/>
      <family val="2"/>
    </font>
    <font>
      <b/>
      <sz val="10"/>
      <color theme="1"/>
      <name val="Arial"/>
      <family val="2"/>
    </font>
    <font>
      <b/>
      <sz val="11"/>
      <color rgb="FF000000"/>
      <name val="Arial"/>
      <family val="2"/>
    </font>
    <font>
      <vertAlign val="superscript"/>
      <sz val="11"/>
      <color rgb="FF000000"/>
      <name val="Arial"/>
      <family val="2"/>
    </font>
    <font>
      <b/>
      <sz val="11"/>
      <color theme="0"/>
      <name val="Arial"/>
      <family val="2"/>
    </font>
    <font>
      <sz val="11"/>
      <color rgb="FF000000"/>
      <name val="Calibri"/>
      <family val="2"/>
      <scheme val="minor"/>
    </font>
    <font>
      <vertAlign val="subscript"/>
      <sz val="11"/>
      <name val="Arial"/>
      <family val="2"/>
    </font>
    <font>
      <b/>
      <vertAlign val="superscript"/>
      <sz val="11"/>
      <color theme="0"/>
      <name val="Arial"/>
      <family val="2"/>
    </font>
    <font>
      <u/>
      <sz val="11"/>
      <color theme="10"/>
      <name val="Arial"/>
      <family val="2"/>
    </font>
    <font>
      <sz val="14"/>
      <name val="Arial"/>
      <family val="2"/>
    </font>
    <font>
      <sz val="10"/>
      <color rgb="FF000000"/>
      <name val="Arial"/>
      <family val="2"/>
    </font>
    <font>
      <i/>
      <sz val="10"/>
      <color theme="1"/>
      <name val="Arial"/>
      <family val="2"/>
    </font>
    <font>
      <b/>
      <sz val="12"/>
      <color theme="0"/>
      <name val="Arial"/>
      <family val="2"/>
    </font>
    <font>
      <b/>
      <vertAlign val="superscript"/>
      <sz val="12"/>
      <color theme="0"/>
      <name val="Arial"/>
      <family val="2"/>
    </font>
    <font>
      <b/>
      <sz val="12"/>
      <name val="Arial"/>
      <family val="2"/>
    </font>
    <font>
      <b/>
      <vertAlign val="subscript"/>
      <sz val="12"/>
      <color theme="0"/>
      <name val="Arial"/>
      <family val="2"/>
    </font>
    <font>
      <b/>
      <vertAlign val="superscript"/>
      <sz val="12"/>
      <color theme="1"/>
      <name val="Arial"/>
      <family val="2"/>
    </font>
    <font>
      <sz val="11"/>
      <color rgb="FF212529"/>
      <name val="Arial"/>
      <family val="2"/>
    </font>
    <font>
      <i/>
      <sz val="10"/>
      <name val="Arial"/>
      <family val="2"/>
    </font>
    <font>
      <b/>
      <sz val="14"/>
      <color rgb="FF000000"/>
      <name val="Arial"/>
      <family val="2"/>
    </font>
    <font>
      <vertAlign val="superscript"/>
      <sz val="12"/>
      <name val="Arial"/>
      <family val="2"/>
    </font>
    <font>
      <sz val="12"/>
      <name val="Arial"/>
      <family val="2"/>
    </font>
    <font>
      <vertAlign val="superscript"/>
      <sz val="12"/>
      <color rgb="FF000000"/>
      <name val="Arial"/>
      <family val="2"/>
    </font>
    <font>
      <sz val="11"/>
      <name val="Aptos Narrow"/>
      <family val="2"/>
    </font>
    <font>
      <sz val="12"/>
      <color theme="1"/>
      <name val="Arial"/>
      <family val="2"/>
    </font>
    <font>
      <i/>
      <sz val="12"/>
      <color theme="1"/>
      <name val="Arial"/>
      <family val="2"/>
    </font>
    <font>
      <vertAlign val="superscript"/>
      <sz val="12"/>
      <color theme="1"/>
      <name val="Arial"/>
      <family val="2"/>
    </font>
    <font>
      <i/>
      <sz val="11"/>
      <name val="Arial"/>
      <family val="2"/>
    </font>
    <font>
      <sz val="12"/>
      <color theme="0"/>
      <name val="Calibri"/>
      <family val="2"/>
      <scheme val="minor"/>
    </font>
    <font>
      <sz val="11"/>
      <color theme="0"/>
      <name val="Calibri"/>
      <family val="2"/>
      <scheme val="minor"/>
    </font>
    <font>
      <sz val="11"/>
      <color theme="0"/>
      <name val="Arial"/>
      <family val="2"/>
    </font>
    <font>
      <b/>
      <sz val="12"/>
      <color theme="1"/>
      <name val="Calibri"/>
      <family val="2"/>
      <scheme val="minor"/>
    </font>
    <font>
      <sz val="12"/>
      <color rgb="FFFF0000"/>
      <name val="Calibri"/>
      <family val="2"/>
      <scheme val="minor"/>
    </font>
    <font>
      <i/>
      <u/>
      <vertAlign val="superscript"/>
      <sz val="11"/>
      <name val="Arial"/>
      <family val="2"/>
    </font>
    <font>
      <b/>
      <sz val="12"/>
      <color rgb="FF000000"/>
      <name val="Arial"/>
      <family val="2"/>
    </font>
    <font>
      <b/>
      <i/>
      <sz val="11"/>
      <name val="Arial"/>
      <family val="2"/>
    </font>
    <font>
      <b/>
      <vertAlign val="superscript"/>
      <sz val="11"/>
      <name val="Arial"/>
      <family val="2"/>
    </font>
    <font>
      <b/>
      <vertAlign val="superscript"/>
      <sz val="11"/>
      <color theme="1"/>
      <name val="Arial"/>
      <family val="2"/>
    </font>
    <font>
      <i/>
      <u/>
      <sz val="11"/>
      <name val="Calibri"/>
      <family val="2"/>
      <scheme val="minor"/>
    </font>
  </fonts>
  <fills count="13">
    <fill>
      <patternFill patternType="none"/>
    </fill>
    <fill>
      <patternFill patternType="gray125"/>
    </fill>
    <fill>
      <patternFill patternType="solid">
        <fgColor rgb="FFBFBFBF"/>
        <bgColor indexed="64"/>
      </patternFill>
    </fill>
    <fill>
      <patternFill patternType="solid">
        <fgColor theme="0" tint="-4.9989318521683403E-2"/>
        <bgColor indexed="64"/>
      </patternFill>
    </fill>
    <fill>
      <patternFill patternType="solid">
        <fgColor rgb="FF8C5CF2"/>
        <bgColor indexed="64"/>
      </patternFill>
    </fill>
    <fill>
      <patternFill patternType="solid">
        <fgColor rgb="FF00A2C7"/>
        <bgColor indexed="64"/>
      </patternFill>
    </fill>
    <fill>
      <patternFill patternType="solid">
        <fgColor rgb="FF02A837"/>
        <bgColor indexed="64"/>
      </patternFill>
    </fill>
    <fill>
      <patternFill patternType="solid">
        <fgColor rgb="FFBFE8F1"/>
        <bgColor indexed="64"/>
      </patternFill>
    </fill>
    <fill>
      <patternFill patternType="solid">
        <fgColor rgb="FFC5E9CD"/>
        <bgColor indexed="64"/>
      </patternFill>
    </fill>
    <fill>
      <patternFill patternType="solid">
        <fgColor rgb="FFE2D6FC"/>
        <bgColor indexed="64"/>
      </patternFill>
    </fill>
    <fill>
      <patternFill patternType="solid">
        <fgColor rgb="FFF5F5F5"/>
        <bgColor indexed="64"/>
      </patternFill>
    </fill>
    <fill>
      <patternFill patternType="solid">
        <fgColor theme="0"/>
        <bgColor indexed="64"/>
      </patternFill>
    </fill>
    <fill>
      <patternFill patternType="solid">
        <fgColor rgb="FFF5F5F5"/>
        <bgColor rgb="FF7EB841"/>
      </patternFill>
    </fill>
  </fills>
  <borders count="27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theme="0" tint="-0.14996795556505021"/>
      </right>
      <top/>
      <bottom style="thin">
        <color theme="0" tint="-0.14996795556505021"/>
      </bottom>
      <diagonal/>
    </border>
    <border>
      <left style="thin">
        <color theme="0" tint="-0.14996795556505021"/>
      </left>
      <right style="thin">
        <color theme="0" tint="-0.14996795556505021"/>
      </right>
      <top/>
      <bottom style="thin">
        <color theme="0" tint="-0.14996795556505021"/>
      </bottom>
      <diagonal/>
    </border>
    <border>
      <left style="thin">
        <color theme="0" tint="-0.14996795556505021"/>
      </left>
      <right style="thin">
        <color indexed="64"/>
      </right>
      <top/>
      <bottom style="thin">
        <color theme="0" tint="-0.14996795556505021"/>
      </bottom>
      <diagonal/>
    </border>
    <border>
      <left style="thin">
        <color indexed="64"/>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indexed="64"/>
      </right>
      <top style="thin">
        <color theme="0" tint="-0.14996795556505021"/>
      </top>
      <bottom style="thin">
        <color theme="0" tint="-0.14996795556505021"/>
      </bottom>
      <diagonal/>
    </border>
    <border>
      <left style="thin">
        <color indexed="64"/>
      </left>
      <right style="thin">
        <color theme="0" tint="-0.14996795556505021"/>
      </right>
      <top style="thin">
        <color theme="0" tint="-0.14996795556505021"/>
      </top>
      <bottom style="thin">
        <color indexed="64"/>
      </bottom>
      <diagonal/>
    </border>
    <border>
      <left style="thin">
        <color theme="0" tint="-0.14996795556505021"/>
      </left>
      <right style="thin">
        <color theme="0" tint="-0.14996795556505021"/>
      </right>
      <top style="thin">
        <color theme="0" tint="-0.14996795556505021"/>
      </top>
      <bottom style="thin">
        <color indexed="64"/>
      </bottom>
      <diagonal/>
    </border>
    <border>
      <left style="thin">
        <color theme="0" tint="-0.14996795556505021"/>
      </left>
      <right style="thin">
        <color indexed="64"/>
      </right>
      <top style="thin">
        <color theme="0" tint="-0.14996795556505021"/>
      </top>
      <bottom style="thin">
        <color indexed="64"/>
      </bottom>
      <diagonal/>
    </border>
    <border>
      <left style="thin">
        <color theme="0" tint="-0.14996795556505021"/>
      </left>
      <right style="thin">
        <color theme="0" tint="-0.14996795556505021"/>
      </right>
      <top style="thin">
        <color theme="0" tint="-0.14996795556505021"/>
      </top>
      <bottom/>
      <diagonal/>
    </border>
    <border>
      <left style="thin">
        <color theme="0" tint="-0.14996795556505021"/>
      </left>
      <right style="thin">
        <color indexed="64"/>
      </right>
      <top style="thin">
        <color theme="0" tint="-0.14996795556505021"/>
      </top>
      <bottom/>
      <diagonal/>
    </border>
    <border>
      <left/>
      <right style="thin">
        <color theme="0" tint="-0.14996795556505021"/>
      </right>
      <top style="thin">
        <color theme="0" tint="-0.14996795556505021"/>
      </top>
      <bottom style="thin">
        <color theme="0" tint="-0.14996795556505021"/>
      </bottom>
      <diagonal/>
    </border>
    <border>
      <left style="thin">
        <color indexed="64"/>
      </left>
      <right style="thin">
        <color indexed="64"/>
      </right>
      <top/>
      <bottom/>
      <diagonal/>
    </border>
    <border>
      <left style="thin">
        <color indexed="64"/>
      </left>
      <right style="thin">
        <color indexed="64"/>
      </right>
      <top style="thin">
        <color theme="0" tint="-0.14996795556505021"/>
      </top>
      <bottom style="thin">
        <color indexed="64"/>
      </bottom>
      <diagonal/>
    </border>
    <border>
      <left style="thin">
        <color indexed="64"/>
      </left>
      <right/>
      <top style="thin">
        <color theme="0" tint="-0.14996795556505021"/>
      </top>
      <bottom style="thin">
        <color theme="0" tint="-0.14996795556505021"/>
      </bottom>
      <diagonal/>
    </border>
    <border>
      <left/>
      <right style="thin">
        <color theme="0" tint="-0.14996795556505021"/>
      </right>
      <top style="thin">
        <color theme="0" tint="-0.14996795556505021"/>
      </top>
      <bottom style="thin">
        <color indexed="64"/>
      </bottom>
      <diagonal/>
    </border>
    <border>
      <left style="thin">
        <color indexed="64"/>
      </left>
      <right/>
      <top style="thin">
        <color theme="0" tint="-0.14996795556505021"/>
      </top>
      <bottom style="thin">
        <color indexed="64"/>
      </bottom>
      <diagonal/>
    </border>
    <border>
      <left style="thin">
        <color indexed="64"/>
      </left>
      <right style="thin">
        <color theme="0" tint="-0.14996795556505021"/>
      </right>
      <top style="thin">
        <color theme="0" tint="-0.14996795556505021"/>
      </top>
      <bottom/>
      <diagonal/>
    </border>
    <border>
      <left style="thin">
        <color indexed="64"/>
      </left>
      <right style="thin">
        <color theme="0" tint="-0.14996795556505021"/>
      </right>
      <top/>
      <bottom/>
      <diagonal/>
    </border>
    <border>
      <left style="thin">
        <color indexed="64"/>
      </left>
      <right style="thin">
        <color theme="0" tint="-0.14996795556505021"/>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theme="0" tint="-0.14996795556505021"/>
      </top>
      <bottom/>
      <diagonal/>
    </border>
    <border>
      <left style="thin">
        <color theme="0" tint="-0.14996795556505021"/>
      </left>
      <right style="thin">
        <color theme="0" tint="-0.14996795556505021"/>
      </right>
      <top/>
      <bottom/>
      <diagonal/>
    </border>
    <border>
      <left style="thin">
        <color theme="0" tint="-0.14996795556505021"/>
      </left>
      <right style="thin">
        <color indexed="64"/>
      </right>
      <top/>
      <bottom/>
      <diagonal/>
    </border>
    <border>
      <left/>
      <right style="thin">
        <color indexed="64"/>
      </right>
      <top/>
      <bottom/>
      <diagonal/>
    </border>
    <border>
      <left style="thin">
        <color theme="0" tint="-0.14996795556505021"/>
      </left>
      <right/>
      <top style="thin">
        <color theme="0" tint="-0.14996795556505021"/>
      </top>
      <bottom style="thin">
        <color theme="0" tint="-0.14996795556505021"/>
      </bottom>
      <diagonal/>
    </border>
    <border>
      <left style="thin">
        <color theme="0" tint="-0.14996795556505021"/>
      </left>
      <right/>
      <top style="thin">
        <color theme="0" tint="-0.14996795556505021"/>
      </top>
      <bottom style="thin">
        <color indexed="64"/>
      </bottom>
      <diagonal/>
    </border>
    <border>
      <left style="thin">
        <color theme="0" tint="-0.14996795556505021"/>
      </left>
      <right/>
      <top style="thin">
        <color theme="0" tint="-0.14996795556505021"/>
      </top>
      <bottom/>
      <diagonal/>
    </border>
    <border>
      <left/>
      <right style="thin">
        <color theme="0" tint="-0.14996795556505021"/>
      </right>
      <top style="thin">
        <color theme="0" tint="-0.14996795556505021"/>
      </top>
      <bottom/>
      <diagonal/>
    </border>
    <border>
      <left style="thin">
        <color indexed="64"/>
      </left>
      <right/>
      <top style="thin">
        <color theme="0" tint="-0.14996795556505021"/>
      </top>
      <bottom/>
      <diagonal/>
    </border>
    <border>
      <left style="thin">
        <color theme="0" tint="-0.14996795556505021"/>
      </left>
      <right/>
      <top/>
      <bottom style="thin">
        <color theme="0" tint="-0.14996795556505021"/>
      </bottom>
      <diagonal/>
    </border>
    <border>
      <left/>
      <right style="thin">
        <color indexed="64"/>
      </right>
      <top/>
      <bottom style="thin">
        <color theme="0" tint="-0.14996795556505021"/>
      </bottom>
      <diagonal/>
    </border>
    <border>
      <left/>
      <right style="thin">
        <color theme="0" tint="-0.14996795556505021"/>
      </right>
      <top/>
      <bottom style="thin">
        <color theme="0" tint="-0.14996795556505021"/>
      </bottom>
      <diagonal/>
    </border>
    <border>
      <left style="thin">
        <color theme="0" tint="-0.14996795556505021"/>
      </left>
      <right style="thin">
        <color theme="0" tint="-0.14993743705557422"/>
      </right>
      <top style="thin">
        <color theme="0" tint="-0.14996795556505021"/>
      </top>
      <bottom style="thin">
        <color theme="0" tint="-0.14996795556505021"/>
      </bottom>
      <diagonal/>
    </border>
    <border>
      <left/>
      <right/>
      <top style="thin">
        <color theme="0" tint="-0.14996795556505021"/>
      </top>
      <bottom style="thin">
        <color theme="0" tint="-0.14996795556505021"/>
      </bottom>
      <diagonal/>
    </border>
    <border>
      <left/>
      <right style="thin">
        <color indexed="64"/>
      </right>
      <top style="thin">
        <color theme="0" tint="-0.14996795556505021"/>
      </top>
      <bottom style="thin">
        <color theme="0" tint="-0.14996795556505021"/>
      </bottom>
      <diagonal/>
    </border>
    <border>
      <left/>
      <right/>
      <top style="thin">
        <color theme="0" tint="-0.14996795556505021"/>
      </top>
      <bottom style="thin">
        <color indexed="64"/>
      </bottom>
      <diagonal/>
    </border>
    <border>
      <left/>
      <right style="thin">
        <color indexed="64"/>
      </right>
      <top style="thin">
        <color theme="0" tint="-0.14996795556505021"/>
      </top>
      <bottom style="thin">
        <color indexed="64"/>
      </bottom>
      <diagonal/>
    </border>
    <border>
      <left/>
      <right/>
      <top/>
      <bottom style="thin">
        <color theme="0" tint="-0.14996795556505021"/>
      </bottom>
      <diagonal/>
    </border>
    <border>
      <left style="thin">
        <color indexed="64"/>
      </left>
      <right/>
      <top/>
      <bottom style="thin">
        <color theme="0" tint="-0.14996795556505021"/>
      </bottom>
      <diagonal/>
    </border>
    <border>
      <left style="thin">
        <color theme="0" tint="-0.14996795556505021"/>
      </left>
      <right style="thin">
        <color theme="0" tint="-0.14996795556505021"/>
      </right>
      <top/>
      <bottom style="thin">
        <color indexed="64"/>
      </bottom>
      <diagonal/>
    </border>
    <border>
      <left/>
      <right style="thin">
        <color theme="0" tint="-0.14996795556505021"/>
      </right>
      <top/>
      <bottom/>
      <diagonal/>
    </border>
    <border>
      <left/>
      <right style="thin">
        <color theme="0" tint="-0.14996795556505021"/>
      </right>
      <top/>
      <bottom style="thin">
        <color indexed="64"/>
      </bottom>
      <diagonal/>
    </border>
    <border>
      <left style="thin">
        <color theme="0" tint="-0.14993743705557422"/>
      </left>
      <right style="thin">
        <color theme="0" tint="-0.14996795556505021"/>
      </right>
      <top style="thin">
        <color theme="0" tint="-0.14996795556505021"/>
      </top>
      <bottom style="thin">
        <color theme="0" tint="-0.14996795556505021"/>
      </bottom>
      <diagonal/>
    </border>
    <border>
      <left style="thin">
        <color indexed="64"/>
      </left>
      <right style="thin">
        <color theme="0" tint="-0.14993743705557422"/>
      </right>
      <top style="thin">
        <color theme="0" tint="-0.14996795556505021"/>
      </top>
      <bottom/>
      <diagonal/>
    </border>
    <border>
      <left style="thin">
        <color theme="0" tint="-0.14993743705557422"/>
      </left>
      <right style="thin">
        <color theme="0" tint="-0.14996795556505021"/>
      </right>
      <top style="thin">
        <color theme="0" tint="-0.14996795556505021"/>
      </top>
      <bottom style="thin">
        <color indexed="64"/>
      </bottom>
      <diagonal/>
    </border>
    <border>
      <left style="thin">
        <color theme="0" tint="-0.14993743705557422"/>
      </left>
      <right style="thin">
        <color theme="0" tint="-0.14993743705557422"/>
      </right>
      <top style="thin">
        <color theme="0" tint="-0.14996795556505021"/>
      </top>
      <bottom style="thin">
        <color theme="0" tint="-0.14993743705557422"/>
      </bottom>
      <diagonal/>
    </border>
    <border>
      <left style="thin">
        <color theme="0" tint="-0.14993743705557422"/>
      </left>
      <right/>
      <top style="thin">
        <color theme="0" tint="-0.14996795556505021"/>
      </top>
      <bottom style="thin">
        <color theme="0" tint="-0.14993743705557422"/>
      </bottom>
      <diagonal/>
    </border>
    <border>
      <left/>
      <right/>
      <top style="thin">
        <color theme="0" tint="-0.14996795556505021"/>
      </top>
      <bottom/>
      <diagonal/>
    </border>
    <border>
      <left style="thin">
        <color theme="0" tint="-0.14996795556505021"/>
      </left>
      <right/>
      <top/>
      <bottom/>
      <diagonal/>
    </border>
    <border>
      <left style="thin">
        <color indexed="64"/>
      </left>
      <right style="thin">
        <color rgb="FF000000"/>
      </right>
      <top style="thin">
        <color indexed="64"/>
      </top>
      <bottom/>
      <diagonal/>
    </border>
    <border>
      <left/>
      <right style="thin">
        <color indexed="64"/>
      </right>
      <top/>
      <bottom style="thin">
        <color indexed="64"/>
      </bottom>
      <diagonal/>
    </border>
    <border>
      <left style="thin">
        <color theme="2" tint="-0.249977111117893"/>
      </left>
      <right style="thin">
        <color theme="0" tint="-0.14996795556505021"/>
      </right>
      <top style="thin">
        <color theme="2" tint="-0.249977111117893"/>
      </top>
      <bottom/>
      <diagonal/>
    </border>
    <border>
      <left style="thin">
        <color theme="0" tint="-0.14996795556505021"/>
      </left>
      <right/>
      <top style="thin">
        <color theme="2" tint="-0.249977111117893"/>
      </top>
      <bottom style="thin">
        <color theme="0" tint="-0.14996795556505021"/>
      </bottom>
      <diagonal/>
    </border>
    <border>
      <left style="thin">
        <color theme="0" tint="-0.14996795556505021"/>
      </left>
      <right style="thin">
        <color theme="0" tint="-0.14996795556505021"/>
      </right>
      <top style="thin">
        <color theme="2" tint="-0.249977111117893"/>
      </top>
      <bottom style="thin">
        <color theme="0" tint="-0.14996795556505021"/>
      </bottom>
      <diagonal/>
    </border>
    <border>
      <left/>
      <right/>
      <top style="thin">
        <color theme="2" tint="-0.249977111117893"/>
      </top>
      <bottom style="thin">
        <color theme="0" tint="-0.14996795556505021"/>
      </bottom>
      <diagonal/>
    </border>
    <border>
      <left style="thin">
        <color theme="0" tint="-0.14996795556505021"/>
      </left>
      <right style="thin">
        <color theme="2" tint="-0.249977111117893"/>
      </right>
      <top style="thin">
        <color theme="2" tint="-0.249977111117893"/>
      </top>
      <bottom style="thin">
        <color theme="0" tint="-0.14996795556505021"/>
      </bottom>
      <diagonal/>
    </border>
    <border>
      <left style="thin">
        <color theme="2" tint="-0.249977111117893"/>
      </left>
      <right style="thin">
        <color theme="0" tint="-0.14996795556505021"/>
      </right>
      <top/>
      <bottom/>
      <diagonal/>
    </border>
    <border>
      <left style="thin">
        <color theme="0" tint="-0.14996795556505021"/>
      </left>
      <right style="thin">
        <color theme="2" tint="-0.249977111117893"/>
      </right>
      <top style="thin">
        <color theme="0" tint="-0.14996795556505021"/>
      </top>
      <bottom style="thin">
        <color theme="0" tint="-0.14996795556505021"/>
      </bottom>
      <diagonal/>
    </border>
    <border>
      <left style="thin">
        <color theme="0" tint="-0.14996795556505021"/>
      </left>
      <right/>
      <top style="thin">
        <color theme="0" tint="-0.14996795556505021"/>
      </top>
      <bottom style="thin">
        <color theme="2" tint="-0.249977111117893"/>
      </bottom>
      <diagonal/>
    </border>
    <border>
      <left style="thin">
        <color theme="0" tint="-0.14996795556505021"/>
      </left>
      <right style="thin">
        <color theme="0" tint="-0.14996795556505021"/>
      </right>
      <top style="thin">
        <color theme="0" tint="-0.14996795556505021"/>
      </top>
      <bottom style="thin">
        <color theme="2" tint="-0.249977111117893"/>
      </bottom>
      <diagonal/>
    </border>
    <border>
      <left/>
      <right/>
      <top style="thin">
        <color theme="0" tint="-0.14996795556505021"/>
      </top>
      <bottom style="thin">
        <color theme="2" tint="-0.249977111117893"/>
      </bottom>
      <diagonal/>
    </border>
    <border>
      <left style="thin">
        <color theme="0" tint="-0.14996795556505021"/>
      </left>
      <right style="thin">
        <color theme="2" tint="-0.249977111117893"/>
      </right>
      <top style="thin">
        <color theme="0" tint="-0.14996795556505021"/>
      </top>
      <bottom style="thin">
        <color theme="2" tint="-0.249977111117893"/>
      </bottom>
      <diagonal/>
    </border>
    <border>
      <left style="thin">
        <color theme="0" tint="-0.14996795556505021"/>
      </left>
      <right style="thin">
        <color theme="0" tint="-0.14996795556505021"/>
      </right>
      <top style="thin">
        <color theme="2" tint="-0.249977111117893"/>
      </top>
      <bottom/>
      <diagonal/>
    </border>
    <border>
      <left style="thin">
        <color theme="0" tint="-0.14996795556505021"/>
      </left>
      <right/>
      <top style="thin">
        <color theme="2" tint="-0.249977111117893"/>
      </top>
      <bottom/>
      <diagonal/>
    </border>
    <border>
      <left/>
      <right style="thin">
        <color theme="0" tint="-0.14996795556505021"/>
      </right>
      <top style="thin">
        <color theme="2" tint="-0.249977111117893"/>
      </top>
      <bottom/>
      <diagonal/>
    </border>
    <border>
      <left style="thin">
        <color theme="0" tint="-0.14996795556505021"/>
      </left>
      <right style="thin">
        <color theme="2" tint="-0.249977111117893"/>
      </right>
      <top style="thin">
        <color theme="2" tint="-0.249977111117893"/>
      </top>
      <bottom/>
      <diagonal/>
    </border>
    <border>
      <left style="thin">
        <color theme="0" tint="-0.14996795556505021"/>
      </left>
      <right style="thin">
        <color theme="2" tint="-0.249977111117893"/>
      </right>
      <top style="thin">
        <color theme="0" tint="-0.14996795556505021"/>
      </top>
      <bottom/>
      <diagonal/>
    </border>
    <border>
      <left/>
      <right style="thin">
        <color theme="0" tint="-0.14996795556505021"/>
      </right>
      <top style="thin">
        <color theme="0" tint="-0.14996795556505021"/>
      </top>
      <bottom style="thin">
        <color theme="2" tint="-0.249977111117893"/>
      </bottom>
      <diagonal/>
    </border>
    <border>
      <left/>
      <right style="thin">
        <color theme="0" tint="-0.14996795556505021"/>
      </right>
      <top style="thin">
        <color theme="2" tint="-0.249977111117893"/>
      </top>
      <bottom style="thin">
        <color theme="0" tint="-0.14996795556505021"/>
      </bottom>
      <diagonal/>
    </border>
    <border>
      <left style="thin">
        <color theme="0" tint="-0.14996795556505021"/>
      </left>
      <right style="thin">
        <color theme="2" tint="-0.249977111117893"/>
      </right>
      <top/>
      <bottom/>
      <diagonal/>
    </border>
    <border>
      <left style="thin">
        <color theme="2" tint="-0.249977111117893"/>
      </left>
      <right style="thin">
        <color theme="0" tint="-0.14996795556505021"/>
      </right>
      <top style="thin">
        <color theme="2" tint="-0.249977111117893"/>
      </top>
      <bottom style="thin">
        <color theme="0" tint="-0.14996795556505021"/>
      </bottom>
      <diagonal/>
    </border>
    <border>
      <left style="thin">
        <color theme="2" tint="-0.249977111117893"/>
      </left>
      <right style="thin">
        <color theme="0" tint="-0.14996795556505021"/>
      </right>
      <top style="thin">
        <color theme="0" tint="-0.14996795556505021"/>
      </top>
      <bottom style="thin">
        <color theme="0" tint="-0.14996795556505021"/>
      </bottom>
      <diagonal/>
    </border>
    <border>
      <left style="thin">
        <color theme="2" tint="-0.249977111117893"/>
      </left>
      <right style="thin">
        <color theme="0" tint="-0.14996795556505021"/>
      </right>
      <top style="thin">
        <color theme="0" tint="-0.14996795556505021"/>
      </top>
      <bottom style="thin">
        <color theme="2" tint="-0.249977111117893"/>
      </bottom>
      <diagonal/>
    </border>
    <border>
      <left style="thin">
        <color theme="2" tint="-0.249977111117893"/>
      </left>
      <right style="thin">
        <color theme="0" tint="-0.14996795556505021"/>
      </right>
      <top/>
      <bottom style="thin">
        <color theme="0" tint="-0.14996795556505021"/>
      </bottom>
      <diagonal/>
    </border>
    <border>
      <left style="thin">
        <color theme="0" tint="-0.14996795556505021"/>
      </left>
      <right style="thin">
        <color theme="2" tint="-0.249977111117893"/>
      </right>
      <top/>
      <bottom style="thin">
        <color theme="0" tint="-0.14996795556505021"/>
      </bottom>
      <diagonal/>
    </border>
    <border>
      <left style="thin">
        <color theme="2" tint="-0.249977111117893"/>
      </left>
      <right style="thin">
        <color theme="0" tint="-0.14996795556505021"/>
      </right>
      <top style="thin">
        <color theme="0" tint="-0.14996795556505021"/>
      </top>
      <bottom/>
      <diagonal/>
    </border>
    <border>
      <left style="thin">
        <color theme="2" tint="-0.249977111117893"/>
      </left>
      <right/>
      <top style="thin">
        <color theme="2" tint="-0.249977111117893"/>
      </top>
      <bottom style="thin">
        <color theme="0" tint="-0.14996795556505021"/>
      </bottom>
      <diagonal/>
    </border>
    <border>
      <left style="thin">
        <color theme="2" tint="-0.249977111117893"/>
      </left>
      <right/>
      <top style="thin">
        <color theme="0" tint="-0.14996795556505021"/>
      </top>
      <bottom style="thin">
        <color theme="0" tint="-0.14996795556505021"/>
      </bottom>
      <diagonal/>
    </border>
    <border>
      <left style="thin">
        <color theme="2" tint="-0.249977111117893"/>
      </left>
      <right/>
      <top style="thin">
        <color theme="0" tint="-0.14996795556505021"/>
      </top>
      <bottom style="thin">
        <color theme="2" tint="-0.249977111117893"/>
      </bottom>
      <diagonal/>
    </border>
    <border>
      <left style="thin">
        <color theme="2" tint="-0.249977111117893"/>
      </left>
      <right/>
      <top/>
      <bottom style="thin">
        <color theme="0" tint="-0.14996795556505021"/>
      </bottom>
      <diagonal/>
    </border>
    <border>
      <left style="thin">
        <color theme="2" tint="-0.249977111117893"/>
      </left>
      <right/>
      <top style="thin">
        <color theme="0" tint="-0.14996795556505021"/>
      </top>
      <bottom/>
      <diagonal/>
    </border>
    <border>
      <left style="thin">
        <color theme="2" tint="-0.249977111117893"/>
      </left>
      <right/>
      <top/>
      <bottom/>
      <diagonal/>
    </border>
    <border>
      <left style="thin">
        <color theme="1"/>
      </left>
      <right style="thin">
        <color theme="0" tint="-0.14996795556505021"/>
      </right>
      <top style="thin">
        <color theme="0" tint="-0.14996795556505021"/>
      </top>
      <bottom style="thin">
        <color theme="0" tint="-0.14996795556505021"/>
      </bottom>
      <diagonal/>
    </border>
    <border>
      <left style="thin">
        <color theme="1"/>
      </left>
      <right style="thin">
        <color theme="0" tint="-0.14996795556505021"/>
      </right>
      <top style="thin">
        <color theme="0" tint="-0.14996795556505021"/>
      </top>
      <bottom style="thin">
        <color theme="2" tint="-0.249977111117893"/>
      </bottom>
      <diagonal/>
    </border>
    <border>
      <left style="thin">
        <color theme="1"/>
      </left>
      <right style="thin">
        <color theme="0" tint="-0.14996795556505021"/>
      </right>
      <top style="thin">
        <color theme="2" tint="-0.249977111117893"/>
      </top>
      <bottom style="thin">
        <color theme="0" tint="-0.14996795556505021"/>
      </bottom>
      <diagonal/>
    </border>
    <border>
      <left style="thin">
        <color theme="1"/>
      </left>
      <right style="thin">
        <color theme="0" tint="-0.14996795556505021"/>
      </right>
      <top style="thin">
        <color theme="2" tint="-0.249977111117893"/>
      </top>
      <bottom/>
      <diagonal/>
    </border>
    <border>
      <left style="thin">
        <color theme="1"/>
      </left>
      <right style="thin">
        <color theme="0" tint="-0.14996795556505021"/>
      </right>
      <top/>
      <bottom/>
      <diagonal/>
    </border>
    <border>
      <left style="thin">
        <color theme="1"/>
      </left>
      <right style="thin">
        <color theme="0" tint="-0.14996795556505021"/>
      </right>
      <top/>
      <bottom style="thin">
        <color theme="0" tint="-0.14996795556505021"/>
      </bottom>
      <diagonal/>
    </border>
    <border>
      <left style="thin">
        <color theme="1"/>
      </left>
      <right/>
      <top style="thin">
        <color theme="0" tint="-0.14996795556505021"/>
      </top>
      <bottom style="thin">
        <color theme="1"/>
      </bottom>
      <diagonal/>
    </border>
    <border>
      <left/>
      <right style="thin">
        <color theme="0" tint="-0.14996795556505021"/>
      </right>
      <top style="thin">
        <color theme="0" tint="-0.14996795556505021"/>
      </top>
      <bottom style="thin">
        <color theme="1"/>
      </bottom>
      <diagonal/>
    </border>
    <border>
      <left style="thin">
        <color theme="0" tint="-0.14996795556505021"/>
      </left>
      <right style="thin">
        <color theme="0" tint="-0.14996795556505021"/>
      </right>
      <top style="thin">
        <color theme="0" tint="-0.14996795556505021"/>
      </top>
      <bottom style="thin">
        <color theme="1"/>
      </bottom>
      <diagonal/>
    </border>
    <border>
      <left style="thin">
        <color theme="0" tint="-0.14996795556505021"/>
      </left>
      <right style="thin">
        <color theme="1"/>
      </right>
      <top style="thin">
        <color theme="0" tint="-0.14996795556505021"/>
      </top>
      <bottom style="thin">
        <color theme="1"/>
      </bottom>
      <diagonal/>
    </border>
    <border>
      <left style="thin">
        <color theme="1"/>
      </left>
      <right style="thin">
        <color theme="0" tint="-0.14996795556505021"/>
      </right>
      <top style="thin">
        <color theme="0" tint="-0.14996795556505021"/>
      </top>
      <bottom/>
      <diagonal/>
    </border>
    <border>
      <left style="thin">
        <color indexed="64"/>
      </left>
      <right style="thin">
        <color indexed="64"/>
      </right>
      <top style="thin">
        <color indexed="64"/>
      </top>
      <bottom/>
      <diagonal/>
    </border>
    <border>
      <left/>
      <right style="thin">
        <color indexed="64"/>
      </right>
      <top style="thin">
        <color theme="0" tint="-0.14996795556505021"/>
      </top>
      <bottom/>
      <diagonal/>
    </border>
    <border>
      <left/>
      <right/>
      <top/>
      <bottom style="thin">
        <color indexed="64"/>
      </bottom>
      <diagonal/>
    </border>
    <border>
      <left style="thin">
        <color indexed="64"/>
      </left>
      <right style="thin">
        <color theme="0" tint="-0.14996795556505021"/>
      </right>
      <top style="thin">
        <color theme="2" tint="-0.24994659260841701"/>
      </top>
      <bottom/>
      <diagonal/>
    </border>
    <border>
      <left style="thin">
        <color theme="0" tint="-0.14996795556505021"/>
      </left>
      <right style="thin">
        <color theme="0" tint="-0.14996795556505021"/>
      </right>
      <top style="thin">
        <color theme="2" tint="-0.24994659260841701"/>
      </top>
      <bottom style="thin">
        <color theme="0" tint="-0.14996795556505021"/>
      </bottom>
      <diagonal/>
    </border>
    <border>
      <left style="thin">
        <color theme="0" tint="-0.14996795556505021"/>
      </left>
      <right style="thin">
        <color indexed="64"/>
      </right>
      <top style="thin">
        <color theme="2" tint="-0.24994659260841701"/>
      </top>
      <bottom style="thin">
        <color theme="0" tint="-0.14996795556505021"/>
      </bottom>
      <diagonal/>
    </border>
    <border>
      <left style="thin">
        <color indexed="64"/>
      </left>
      <right style="thin">
        <color theme="0" tint="-0.14996795556505021"/>
      </right>
      <top/>
      <bottom style="thin">
        <color theme="2" tint="-0.24994659260841701"/>
      </bottom>
      <diagonal/>
    </border>
    <border>
      <left/>
      <right/>
      <top/>
      <bottom style="thin">
        <color theme="2" tint="-0.24994659260841701"/>
      </bottom>
      <diagonal/>
    </border>
    <border>
      <left style="thin">
        <color theme="0" tint="-0.14996795556505021"/>
      </left>
      <right style="thin">
        <color theme="0" tint="-0.14996795556505021"/>
      </right>
      <top style="thin">
        <color theme="0" tint="-0.14996795556505021"/>
      </top>
      <bottom style="thin">
        <color theme="2" tint="-0.24994659260841701"/>
      </bottom>
      <diagonal/>
    </border>
    <border>
      <left style="thin">
        <color theme="0" tint="-0.14996795556505021"/>
      </left>
      <right style="thin">
        <color indexed="64"/>
      </right>
      <top style="thin">
        <color theme="0" tint="-0.14996795556505021"/>
      </top>
      <bottom style="thin">
        <color theme="2" tint="-0.24994659260841701"/>
      </bottom>
      <diagonal/>
    </border>
    <border>
      <left style="thin">
        <color indexed="64"/>
      </left>
      <right/>
      <top style="thin">
        <color theme="2" tint="-0.24994659260841701"/>
      </top>
      <bottom/>
      <diagonal/>
    </border>
    <border>
      <left style="thin">
        <color theme="0" tint="-0.14996795556505021"/>
      </left>
      <right style="thin">
        <color theme="0" tint="-0.14996795556505021"/>
      </right>
      <top style="thin">
        <color theme="2" tint="-0.24994659260841701"/>
      </top>
      <bottom/>
      <diagonal/>
    </border>
    <border>
      <left style="thin">
        <color indexed="64"/>
      </left>
      <right/>
      <top/>
      <bottom style="thin">
        <color theme="2" tint="-0.24994659260841701"/>
      </bottom>
      <diagonal/>
    </border>
    <border>
      <left/>
      <right style="thin">
        <color theme="0" tint="-0.14996795556505021"/>
      </right>
      <top style="thin">
        <color theme="2" tint="-0.24994659260841701"/>
      </top>
      <bottom/>
      <diagonal/>
    </border>
    <border>
      <left style="thin">
        <color indexed="64"/>
      </left>
      <right style="thin">
        <color theme="0" tint="-0.14996795556505021"/>
      </right>
      <top style="thin">
        <color theme="0" tint="-0.14996795556505021"/>
      </top>
      <bottom style="thin">
        <color theme="2" tint="-0.24994659260841701"/>
      </bottom>
      <diagonal/>
    </border>
    <border>
      <left/>
      <right style="thin">
        <color theme="0" tint="-0.14996795556505021"/>
      </right>
      <top style="thin">
        <color theme="0" tint="-0.14996795556505021"/>
      </top>
      <bottom style="thin">
        <color theme="2" tint="-0.24994659260841701"/>
      </bottom>
      <diagonal/>
    </border>
    <border>
      <left style="thin">
        <color indexed="64"/>
      </left>
      <right style="thin">
        <color theme="0" tint="-0.14993743705557422"/>
      </right>
      <top/>
      <bottom/>
      <diagonal/>
    </border>
    <border>
      <left style="thin">
        <color theme="0" tint="-0.14993743705557422"/>
      </left>
      <right style="thin">
        <color theme="0" tint="-0.14996795556505021"/>
      </right>
      <top style="thin">
        <color theme="0" tint="-0.14996795556505021"/>
      </top>
      <bottom/>
      <diagonal/>
    </border>
    <border>
      <left style="thin">
        <color theme="0" tint="-0.14993743705557422"/>
      </left>
      <right style="thin">
        <color theme="0" tint="-0.14996795556505021"/>
      </right>
      <top/>
      <bottom style="thin">
        <color theme="0" tint="-0.14996795556505021"/>
      </bottom>
      <diagonal/>
    </border>
    <border>
      <left style="thin">
        <color indexed="64"/>
      </left>
      <right style="thin">
        <color theme="0" tint="-0.14993743705557422"/>
      </right>
      <top style="thin">
        <color theme="2" tint="-0.24994659260841701"/>
      </top>
      <bottom/>
      <diagonal/>
    </border>
    <border>
      <left style="thin">
        <color theme="0" tint="-0.14993743705557422"/>
      </left>
      <right style="thin">
        <color theme="0" tint="-0.14996795556505021"/>
      </right>
      <top style="thin">
        <color theme="2" tint="-0.24994659260841701"/>
      </top>
      <bottom style="thin">
        <color theme="0" tint="-0.14996795556505021"/>
      </bottom>
      <diagonal/>
    </border>
    <border>
      <left style="thin">
        <color indexed="64"/>
      </left>
      <right style="thin">
        <color theme="0" tint="-0.14993743705557422"/>
      </right>
      <top/>
      <bottom style="thin">
        <color theme="2" tint="-0.24994659260841701"/>
      </bottom>
      <diagonal/>
    </border>
    <border>
      <left style="thin">
        <color theme="0" tint="-0.14993743705557422"/>
      </left>
      <right style="thin">
        <color theme="0" tint="-0.14996795556505021"/>
      </right>
      <top style="thin">
        <color theme="0" tint="-0.14996795556505021"/>
      </top>
      <bottom style="thin">
        <color theme="2" tint="-0.24994659260841701"/>
      </bottom>
      <diagonal/>
    </border>
    <border>
      <left style="thin">
        <color theme="0" tint="-0.14996795556505021"/>
      </left>
      <right style="thin">
        <color theme="0" tint="-0.14996795556505021"/>
      </right>
      <top/>
      <bottom style="thin">
        <color theme="2" tint="-0.24994659260841701"/>
      </bottom>
      <diagonal/>
    </border>
    <border>
      <left style="thin">
        <color theme="0" tint="-0.14996795556505021"/>
      </left>
      <right/>
      <top/>
      <bottom style="thin">
        <color theme="2" tint="-0.24994659260841701"/>
      </bottom>
      <diagonal/>
    </border>
    <border>
      <left style="thin">
        <color theme="0" tint="-0.14996795556505021"/>
      </left>
      <right style="thin">
        <color indexed="64"/>
      </right>
      <top/>
      <bottom style="thin">
        <color theme="2" tint="-0.24994659260841701"/>
      </bottom>
      <diagonal/>
    </border>
    <border>
      <left style="thin">
        <color theme="0" tint="-0.14996795556505021"/>
      </left>
      <right/>
      <top style="thin">
        <color theme="0" tint="-0.14996795556505021"/>
      </top>
      <bottom style="thin">
        <color theme="1"/>
      </bottom>
      <diagonal/>
    </border>
    <border>
      <left style="thin">
        <color theme="0" tint="-0.14996795556505021"/>
      </left>
      <right/>
      <top style="thin">
        <color theme="0" tint="-0.14996795556505021"/>
      </top>
      <bottom style="thin">
        <color theme="2" tint="-0.24994659260841701"/>
      </bottom>
      <diagonal/>
    </border>
    <border>
      <left style="thin">
        <color theme="0" tint="-0.14996795556505021"/>
      </left>
      <right style="thin">
        <color indexed="64"/>
      </right>
      <top style="thin">
        <color theme="0" tint="-0.14996795556505021"/>
      </top>
      <bottom style="thin">
        <color theme="2" tint="-0.249977111117893"/>
      </bottom>
      <diagonal/>
    </border>
    <border>
      <left style="thin">
        <color theme="0" tint="-0.14996795556505021"/>
      </left>
      <right style="thin">
        <color indexed="64"/>
      </right>
      <top style="thin">
        <color theme="2" tint="-0.249977111117893"/>
      </top>
      <bottom style="thin">
        <color theme="0" tint="-0.14996795556505021"/>
      </bottom>
      <diagonal/>
    </border>
    <border>
      <left/>
      <right style="thin">
        <color theme="0" tint="-0.14996795556505021"/>
      </right>
      <top style="thin">
        <color theme="2" tint="-0.24994659260841701"/>
      </top>
      <bottom style="thin">
        <color theme="0" tint="-0.14996795556505021"/>
      </bottom>
      <diagonal/>
    </border>
    <border>
      <left style="thin">
        <color theme="0" tint="-0.14996795556505021"/>
      </left>
      <right/>
      <top style="thin">
        <color theme="2" tint="-0.24994659260841701"/>
      </top>
      <bottom style="thin">
        <color indexed="64"/>
      </bottom>
      <diagonal/>
    </border>
    <border>
      <left/>
      <right style="thin">
        <color indexed="64"/>
      </right>
      <top style="thin">
        <color theme="2" tint="-0.24994659260841701"/>
      </top>
      <bottom style="thin">
        <color indexed="64"/>
      </bottom>
      <diagonal/>
    </border>
    <border>
      <left/>
      <right style="thin">
        <color theme="0" tint="-0.14996795556505021"/>
      </right>
      <top style="thin">
        <color theme="2" tint="-0.24994659260841701"/>
      </top>
      <bottom style="thin">
        <color indexed="64"/>
      </bottom>
      <diagonal/>
    </border>
    <border>
      <left/>
      <right style="thin">
        <color indexed="64"/>
      </right>
      <top style="thin">
        <color theme="0" tint="-0.14996795556505021"/>
      </top>
      <bottom style="thin">
        <color theme="2" tint="-0.249977111117893"/>
      </bottom>
      <diagonal/>
    </border>
    <border>
      <left/>
      <right style="thin">
        <color indexed="64"/>
      </right>
      <top style="thin">
        <color theme="2" tint="-0.249977111117893"/>
      </top>
      <bottom style="thin">
        <color theme="0" tint="-0.14996795556505021"/>
      </bottom>
      <diagonal/>
    </border>
    <border>
      <left style="thin">
        <color indexed="64"/>
      </left>
      <right style="thin">
        <color theme="0" tint="-0.14996795556505021"/>
      </right>
      <top/>
      <bottom style="thin">
        <color theme="2" tint="-0.249977111117893"/>
      </bottom>
      <diagonal/>
    </border>
    <border>
      <left style="thin">
        <color indexed="64"/>
      </left>
      <right style="thin">
        <color theme="0" tint="-0.14996795556505021"/>
      </right>
      <top style="thin">
        <color theme="2" tint="-0.249977111117893"/>
      </top>
      <bottom/>
      <diagonal/>
    </border>
    <border>
      <left style="thin">
        <color indexed="64"/>
      </left>
      <right style="thin">
        <color theme="0" tint="-0.14996795556505021"/>
      </right>
      <top style="thin">
        <color theme="2" tint="-0.24994659260841701"/>
      </top>
      <bottom style="thin">
        <color indexed="64"/>
      </bottom>
      <diagonal/>
    </border>
    <border>
      <left style="thin">
        <color theme="0" tint="-0.14996795556505021"/>
      </left>
      <right style="thin">
        <color indexed="64"/>
      </right>
      <top style="thin">
        <color theme="2" tint="-0.24994659260841701"/>
      </top>
      <bottom style="thin">
        <color indexed="64"/>
      </bottom>
      <diagonal/>
    </border>
    <border>
      <left style="thin">
        <color indexed="64"/>
      </left>
      <right/>
      <top style="thin">
        <color theme="2" tint="-0.24994659260841701"/>
      </top>
      <bottom style="thin">
        <color indexed="64"/>
      </bottom>
      <diagonal/>
    </border>
    <border>
      <left style="thin">
        <color theme="0" tint="-0.14996795556505021"/>
      </left>
      <right style="thin">
        <color theme="0" tint="-0.14996795556505021"/>
      </right>
      <top style="thin">
        <color theme="2" tint="-0.24994659260841701"/>
      </top>
      <bottom style="thin">
        <color indexed="64"/>
      </bottom>
      <diagonal/>
    </border>
    <border>
      <left style="thin">
        <color theme="0" tint="-0.14996795556505021"/>
      </left>
      <right style="thin">
        <color indexed="64"/>
      </right>
      <top/>
      <bottom style="thin">
        <color indexed="64"/>
      </bottom>
      <diagonal/>
    </border>
    <border>
      <left style="thin">
        <color theme="0" tint="-0.14996795556505021"/>
      </left>
      <right/>
      <top style="thin">
        <color theme="2" tint="-0.24994659260841701"/>
      </top>
      <bottom/>
      <diagonal/>
    </border>
    <border>
      <left style="thin">
        <color indexed="64"/>
      </left>
      <right style="thin">
        <color indexed="64"/>
      </right>
      <top/>
      <bottom style="thin">
        <color theme="0" tint="-0.14996795556505021"/>
      </bottom>
      <diagonal/>
    </border>
    <border>
      <left style="thin">
        <color rgb="FFD9D9D9"/>
      </left>
      <right/>
      <top style="thin">
        <color rgb="FFD9D9D9"/>
      </top>
      <bottom style="thin">
        <color rgb="FFD9D9D9"/>
      </bottom>
      <diagonal/>
    </border>
    <border>
      <left/>
      <right style="thin">
        <color rgb="FFD9D9D9"/>
      </right>
      <top style="thin">
        <color rgb="FFD9D9D9"/>
      </top>
      <bottom style="thin">
        <color rgb="FFD9D9D9"/>
      </bottom>
      <diagonal/>
    </border>
    <border>
      <left style="thin">
        <color indexed="64"/>
      </left>
      <right style="thin">
        <color theme="0" tint="-0.14996795556505021"/>
      </right>
      <top style="thin">
        <color theme="2" tint="-0.24994659260841701"/>
      </top>
      <bottom style="thin">
        <color theme="0" tint="-0.14996795556505021"/>
      </bottom>
      <diagonal/>
    </border>
    <border>
      <left/>
      <right/>
      <top style="thin">
        <color theme="0" tint="-0.14996795556505021"/>
      </top>
      <bottom style="thin">
        <color theme="2" tint="-0.24994659260841701"/>
      </bottom>
      <diagonal/>
    </border>
    <border>
      <left/>
      <right/>
      <top style="thin">
        <color theme="2" tint="-0.24994659260841701"/>
      </top>
      <bottom style="thin">
        <color indexed="64"/>
      </bottom>
      <diagonal/>
    </border>
    <border>
      <left style="thin">
        <color indexed="64"/>
      </left>
      <right/>
      <top style="thin">
        <color theme="2" tint="-0.24994659260841701"/>
      </top>
      <bottom style="thin">
        <color theme="0" tint="-0.14996795556505021"/>
      </bottom>
      <diagonal/>
    </border>
    <border>
      <left/>
      <right/>
      <top style="thin">
        <color rgb="FFD9D9D9"/>
      </top>
      <bottom style="thin">
        <color rgb="FFD9D9D9"/>
      </bottom>
      <diagonal/>
    </border>
    <border>
      <left style="thin">
        <color theme="2" tint="-0.249977111117893"/>
      </left>
      <right style="thin">
        <color theme="0" tint="-0.14993743705557422"/>
      </right>
      <top style="thin">
        <color theme="0" tint="-0.14996795556505021"/>
      </top>
      <bottom style="thin">
        <color theme="0" tint="-0.14993743705557422"/>
      </bottom>
      <diagonal/>
    </border>
    <border>
      <left style="thin">
        <color theme="0" tint="-0.14993743705557422"/>
      </left>
      <right style="thin">
        <color theme="2" tint="-0.249977111117893"/>
      </right>
      <top style="thin">
        <color theme="0" tint="-0.14996795556505021"/>
      </top>
      <bottom style="thin">
        <color theme="0" tint="-0.14993743705557422"/>
      </bottom>
      <diagonal/>
    </border>
    <border>
      <left/>
      <right style="thin">
        <color theme="0" tint="-0.14993743705557422"/>
      </right>
      <top style="thin">
        <color theme="0" tint="-0.14996795556505021"/>
      </top>
      <bottom style="thin">
        <color theme="0" tint="-0.14993743705557422"/>
      </bottom>
      <diagonal/>
    </border>
    <border>
      <left/>
      <right style="thin">
        <color indexed="64"/>
      </right>
      <top style="thin">
        <color rgb="FFD9D9D9"/>
      </top>
      <bottom style="thin">
        <color rgb="FFD9D9D9"/>
      </bottom>
      <diagonal/>
    </border>
    <border>
      <left style="thin">
        <color indexed="64"/>
      </left>
      <right style="thin">
        <color indexed="64"/>
      </right>
      <top style="thin">
        <color indexed="64"/>
      </top>
      <bottom style="thin">
        <color indexed="64"/>
      </bottom>
      <diagonal/>
    </border>
    <border>
      <left style="thin">
        <color rgb="FFD9D9D9"/>
      </left>
      <right/>
      <top style="thin">
        <color rgb="FFD9D9D9"/>
      </top>
      <bottom/>
      <diagonal/>
    </border>
    <border>
      <left/>
      <right style="thin">
        <color rgb="FFD9D9D9"/>
      </right>
      <top style="thin">
        <color rgb="FFD9D9D9"/>
      </top>
      <bottom/>
      <diagonal/>
    </border>
    <border>
      <left/>
      <right/>
      <top style="thin">
        <color rgb="FFD9D9D9"/>
      </top>
      <bottom/>
      <diagonal/>
    </border>
    <border>
      <left/>
      <right style="thin">
        <color indexed="64"/>
      </right>
      <top style="thin">
        <color rgb="FFD9D9D9"/>
      </top>
      <bottom/>
      <diagonal/>
    </border>
    <border>
      <left style="thin">
        <color rgb="FFD9D9D9"/>
      </left>
      <right/>
      <top/>
      <bottom style="thin">
        <color rgb="FFD9D9D9"/>
      </bottom>
      <diagonal/>
    </border>
    <border>
      <left/>
      <right style="thin">
        <color rgb="FFD9D9D9"/>
      </right>
      <top/>
      <bottom style="thin">
        <color rgb="FFD9D9D9"/>
      </bottom>
      <diagonal/>
    </border>
    <border>
      <left/>
      <right/>
      <top/>
      <bottom style="thin">
        <color rgb="FFD9D9D9"/>
      </bottom>
      <diagonal/>
    </border>
    <border>
      <left/>
      <right style="thin">
        <color indexed="64"/>
      </right>
      <top/>
      <bottom style="thin">
        <color rgb="FFD9D9D9"/>
      </bottom>
      <diagonal/>
    </border>
    <border>
      <left style="thin">
        <color theme="0" tint="-0.14996795556505021"/>
      </left>
      <right/>
      <top style="thin">
        <color theme="2" tint="-0.24994659260841701"/>
      </top>
      <bottom style="thin">
        <color rgb="FFD9D9D9"/>
      </bottom>
      <diagonal/>
    </border>
    <border>
      <left/>
      <right style="thin">
        <color rgb="FFD9D9D9"/>
      </right>
      <top style="thin">
        <color theme="2" tint="-0.24994659260841701"/>
      </top>
      <bottom style="thin">
        <color rgb="FFD9D9D9"/>
      </bottom>
      <diagonal/>
    </border>
    <border>
      <left/>
      <right/>
      <top style="thin">
        <color theme="2" tint="-0.24994659260841701"/>
      </top>
      <bottom style="thin">
        <color rgb="FFD9D9D9"/>
      </bottom>
      <diagonal/>
    </border>
    <border>
      <left/>
      <right style="thin">
        <color indexed="64"/>
      </right>
      <top style="thin">
        <color theme="2" tint="-0.24994659260841701"/>
      </top>
      <bottom style="thin">
        <color rgb="FFD9D9D9"/>
      </bottom>
      <diagonal/>
    </border>
    <border>
      <left style="thin">
        <color theme="0" tint="-0.14996795556505021"/>
      </left>
      <right/>
      <top style="thin">
        <color rgb="FFD9D9D9"/>
      </top>
      <bottom style="thin">
        <color rgb="FFD9D9D9"/>
      </bottom>
      <diagonal/>
    </border>
    <border>
      <left style="thin">
        <color theme="0" tint="-0.14996795556505021"/>
      </left>
      <right/>
      <top style="thin">
        <color rgb="FFD9D9D9"/>
      </top>
      <bottom style="thin">
        <color theme="2" tint="-0.24994659260841701"/>
      </bottom>
      <diagonal/>
    </border>
    <border>
      <left/>
      <right style="thin">
        <color rgb="FFD9D9D9"/>
      </right>
      <top style="thin">
        <color rgb="FFD9D9D9"/>
      </top>
      <bottom style="thin">
        <color theme="2" tint="-0.24994659260841701"/>
      </bottom>
      <diagonal/>
    </border>
    <border>
      <left/>
      <right/>
      <top style="thin">
        <color rgb="FFD9D9D9"/>
      </top>
      <bottom style="thin">
        <color theme="2" tint="-0.24994659260841701"/>
      </bottom>
      <diagonal/>
    </border>
    <border>
      <left/>
      <right style="thin">
        <color indexed="64"/>
      </right>
      <top style="thin">
        <color rgb="FFD9D9D9"/>
      </top>
      <bottom style="thin">
        <color theme="2" tint="-0.24994659260841701"/>
      </bottom>
      <diagonal/>
    </border>
    <border>
      <left style="thin">
        <color theme="0" tint="-0.14996795556505021"/>
      </left>
      <right style="medium">
        <color rgb="FFD9D9D9"/>
      </right>
      <top style="thin">
        <color theme="2" tint="-0.24994659260841701"/>
      </top>
      <bottom style="thin">
        <color indexed="64"/>
      </bottom>
      <diagonal/>
    </border>
    <border>
      <left/>
      <right style="medium">
        <color rgb="FFD9D9D9"/>
      </right>
      <top style="thin">
        <color theme="2" tint="-0.24994659260841701"/>
      </top>
      <bottom style="thin">
        <color indexed="64"/>
      </bottom>
      <diagonal/>
    </border>
    <border>
      <left/>
      <right style="medium">
        <color rgb="FF000000"/>
      </right>
      <top style="thin">
        <color theme="2" tint="-0.24994659260841701"/>
      </top>
      <bottom style="thin">
        <color indexed="64"/>
      </bottom>
      <diagonal/>
    </border>
    <border>
      <left style="thin">
        <color rgb="FFD9D9D9"/>
      </left>
      <right style="thin">
        <color rgb="FFD9D9D9"/>
      </right>
      <top style="thin">
        <color rgb="FFD9D9D9"/>
      </top>
      <bottom/>
      <diagonal/>
    </border>
    <border>
      <left style="thin">
        <color rgb="FFD9D9D9"/>
      </left>
      <right style="thin">
        <color indexed="64"/>
      </right>
      <top style="thin">
        <color rgb="FFD9D9D9"/>
      </top>
      <bottom style="thin">
        <color rgb="FFD9D9D9"/>
      </bottom>
      <diagonal/>
    </border>
    <border>
      <left style="thin">
        <color rgb="FFD9D9D9"/>
      </left>
      <right style="thin">
        <color rgb="FFD9D9D9"/>
      </right>
      <top/>
      <bottom style="thin">
        <color rgb="FFD9D9D9"/>
      </bottom>
      <diagonal/>
    </border>
    <border>
      <left style="thin">
        <color rgb="FFD9D9D9"/>
      </left>
      <right style="thin">
        <color rgb="FFD9D9D9"/>
      </right>
      <top style="thin">
        <color rgb="FFD9D9D9"/>
      </top>
      <bottom style="thin">
        <color rgb="FFD9D9D9"/>
      </bottom>
      <diagonal/>
    </border>
    <border>
      <left style="thin">
        <color rgb="FFD9D9D9"/>
      </left>
      <right style="thin">
        <color indexed="64"/>
      </right>
      <top style="thin">
        <color theme="2" tint="-0.24994659260841701"/>
      </top>
      <bottom/>
      <diagonal/>
    </border>
    <border>
      <left style="thin">
        <color rgb="FFD9D9D9"/>
      </left>
      <right style="thin">
        <color indexed="64"/>
      </right>
      <top style="thin">
        <color rgb="FFD9D9D9"/>
      </top>
      <bottom style="thin">
        <color theme="2" tint="-0.24994659260841701"/>
      </bottom>
      <diagonal/>
    </border>
    <border>
      <left style="thin">
        <color theme="0" tint="-0.14996795556505021"/>
      </left>
      <right style="thin">
        <color rgb="FFD9D9D9"/>
      </right>
      <top style="thin">
        <color theme="0" tint="-0.14996795556505021"/>
      </top>
      <bottom style="thin">
        <color theme="0" tint="-0.14993743705557422"/>
      </bottom>
      <diagonal/>
    </border>
    <border>
      <left style="thin">
        <color theme="0" tint="-0.14996795556505021"/>
      </left>
      <right style="thin">
        <color theme="0" tint="-0.14996795556505021"/>
      </right>
      <top style="thin">
        <color theme="0" tint="-0.14993743705557422"/>
      </top>
      <bottom style="thin">
        <color theme="2" tint="-0.24994659260841701"/>
      </bottom>
      <diagonal/>
    </border>
    <border>
      <left style="thin">
        <color theme="0" tint="-0.14996795556505021"/>
      </left>
      <right style="thin">
        <color rgb="FFD9D9D9"/>
      </right>
      <top style="thin">
        <color rgb="FFD9D9D9"/>
      </top>
      <bottom style="thin">
        <color theme="0" tint="-0.14993743705557422"/>
      </bottom>
      <diagonal/>
    </border>
    <border>
      <left style="thin">
        <color rgb="FFD9D9D9"/>
      </left>
      <right style="thin">
        <color rgb="FFD9D9D9"/>
      </right>
      <top style="thin">
        <color rgb="FFD9D9D9"/>
      </top>
      <bottom style="thin">
        <color theme="0" tint="-0.14993743705557422"/>
      </bottom>
      <diagonal/>
    </border>
    <border>
      <left/>
      <right style="thin">
        <color theme="0" tint="-0.14990691854609822"/>
      </right>
      <top style="thin">
        <color theme="0" tint="-0.14993743705557422"/>
      </top>
      <bottom style="thin">
        <color theme="2" tint="-0.24994659260841701"/>
      </bottom>
      <diagonal/>
    </border>
    <border>
      <left style="thin">
        <color theme="0" tint="-0.14996795556505021"/>
      </left>
      <right style="thin">
        <color theme="0" tint="-0.14993743705557422"/>
      </right>
      <top style="thin">
        <color theme="0" tint="-0.14996795556505021"/>
      </top>
      <bottom/>
      <diagonal/>
    </border>
    <border>
      <left/>
      <right style="thin">
        <color theme="0" tint="-0.14993743705557422"/>
      </right>
      <top/>
      <bottom style="thin">
        <color theme="2" tint="-0.24994659260841701"/>
      </bottom>
      <diagonal/>
    </border>
    <border>
      <left style="thin">
        <color theme="0" tint="-0.14996795556505021"/>
      </left>
      <right style="thin">
        <color rgb="FFD9D9D9"/>
      </right>
      <top style="thin">
        <color rgb="FFD9D9D9"/>
      </top>
      <bottom/>
      <diagonal/>
    </border>
    <border>
      <left style="thin">
        <color rgb="FFD9D9D9"/>
      </left>
      <right style="thin">
        <color indexed="64"/>
      </right>
      <top style="thin">
        <color rgb="FFD9D9D9"/>
      </top>
      <bottom/>
      <diagonal/>
    </border>
    <border>
      <left style="thin">
        <color rgb="FFD9D9D9"/>
      </left>
      <right/>
      <top style="thin">
        <color theme="2" tint="-0.24994659260841701"/>
      </top>
      <bottom style="thin">
        <color rgb="FFD9D9D9"/>
      </bottom>
      <diagonal/>
    </border>
    <border>
      <left style="thin">
        <color rgb="FFD9D9D9"/>
      </left>
      <right style="thin">
        <color indexed="64"/>
      </right>
      <top style="thin">
        <color theme="2" tint="-0.24994659260841701"/>
      </top>
      <bottom style="thin">
        <color rgb="FFD9D9D9"/>
      </bottom>
      <diagonal/>
    </border>
    <border>
      <left style="thin">
        <color theme="0" tint="-0.14996795556505021"/>
      </left>
      <right style="thin">
        <color indexed="64"/>
      </right>
      <top style="thin">
        <color theme="2" tint="-0.249977111117893"/>
      </top>
      <bottom/>
      <diagonal/>
    </border>
    <border>
      <left style="thin">
        <color theme="0" tint="-0.14996795556505021"/>
      </left>
      <right style="thin">
        <color theme="0" tint="-0.14996795556505021"/>
      </right>
      <top style="thin">
        <color theme="2" tint="-0.24994659260841701"/>
      </top>
      <bottom style="thin">
        <color theme="2" tint="-0.24994659260841701"/>
      </bottom>
      <diagonal/>
    </border>
    <border>
      <left style="thin">
        <color theme="0" tint="-0.14996795556505021"/>
      </left>
      <right/>
      <top/>
      <bottom style="thin">
        <color indexed="64"/>
      </bottom>
      <diagonal/>
    </border>
    <border>
      <left style="thin">
        <color theme="0" tint="-0.14996795556505021"/>
      </left>
      <right/>
      <top style="thin">
        <color theme="0" tint="-0.14993743705557422"/>
      </top>
      <bottom style="thin">
        <color theme="0" tint="-0.14993743705557422"/>
      </bottom>
      <diagonal/>
    </border>
    <border>
      <left/>
      <right style="thin">
        <color indexed="64"/>
      </right>
      <top style="thin">
        <color theme="0" tint="-0.14993743705557422"/>
      </top>
      <bottom style="thin">
        <color theme="0" tint="-0.14993743705557422"/>
      </bottom>
      <diagonal/>
    </border>
    <border>
      <left style="thin">
        <color theme="0" tint="-0.14996795556505021"/>
      </left>
      <right/>
      <top style="thin">
        <color theme="0" tint="-0.14993743705557422"/>
      </top>
      <bottom style="thin">
        <color indexed="64"/>
      </bottom>
      <diagonal/>
    </border>
    <border>
      <left/>
      <right style="thin">
        <color indexed="64"/>
      </right>
      <top style="thin">
        <color theme="0" tint="-0.14993743705557422"/>
      </top>
      <bottom style="thin">
        <color indexed="64"/>
      </bottom>
      <diagonal/>
    </border>
    <border>
      <left/>
      <right style="thin">
        <color theme="0" tint="-0.14996795556505021"/>
      </right>
      <top style="thin">
        <color theme="2" tint="-0.24994659260841701"/>
      </top>
      <bottom style="thin">
        <color theme="2" tint="-0.24994659260841701"/>
      </bottom>
      <diagonal/>
    </border>
    <border>
      <left style="thin">
        <color theme="0" tint="-0.14996795556505021"/>
      </left>
      <right/>
      <top style="thin">
        <color theme="2" tint="-0.24994659260841701"/>
      </top>
      <bottom style="thin">
        <color theme="2" tint="-0.24994659260841701"/>
      </bottom>
      <diagonal/>
    </border>
    <border>
      <left style="thin">
        <color theme="0" tint="-0.14996795556505021"/>
      </left>
      <right/>
      <top style="thin">
        <color rgb="FFD9D9D9"/>
      </top>
      <bottom style="thin">
        <color indexed="64"/>
      </bottom>
      <diagonal/>
    </border>
    <border>
      <left/>
      <right/>
      <top style="thin">
        <color rgb="FFD9D9D9"/>
      </top>
      <bottom style="thin">
        <color indexed="64"/>
      </bottom>
      <diagonal/>
    </border>
    <border>
      <left/>
      <right style="thin">
        <color indexed="64"/>
      </right>
      <top style="thin">
        <color rgb="FFD9D9D9"/>
      </top>
      <bottom style="thin">
        <color indexed="64"/>
      </bottom>
      <diagonal/>
    </border>
    <border>
      <left style="thin">
        <color rgb="FFD9D9D9"/>
      </left>
      <right/>
      <top style="thin">
        <color rgb="FFD9D9D9"/>
      </top>
      <bottom style="thin">
        <color indexed="64"/>
      </bottom>
      <diagonal/>
    </border>
    <border>
      <left style="thin">
        <color theme="1"/>
      </left>
      <right/>
      <top/>
      <bottom style="thin">
        <color theme="0" tint="-0.14996795556505021"/>
      </bottom>
      <diagonal/>
    </border>
    <border>
      <left style="thin">
        <color theme="0" tint="-0.14996795556505021"/>
      </left>
      <right style="thin">
        <color theme="1"/>
      </right>
      <top/>
      <bottom/>
      <diagonal/>
    </border>
    <border>
      <left style="thin">
        <color theme="1"/>
      </left>
      <right style="thin">
        <color theme="0" tint="-0.14996795556505021"/>
      </right>
      <top style="thin">
        <color theme="0" tint="-0.14996795556505021"/>
      </top>
      <bottom style="thin">
        <color theme="2" tint="-0.24994659260841701"/>
      </bottom>
      <diagonal/>
    </border>
    <border>
      <left style="thin">
        <color rgb="FFD9D9D9"/>
      </left>
      <right/>
      <top style="thin">
        <color rgb="FFD9D9D9"/>
      </top>
      <bottom style="thin">
        <color theme="2" tint="-0.24994659260841701"/>
      </bottom>
      <diagonal/>
    </border>
    <border>
      <left/>
      <right/>
      <top style="thin">
        <color theme="2" tint="-0.24994659260841701"/>
      </top>
      <bottom style="thin">
        <color theme="0" tint="-0.14996795556505021"/>
      </bottom>
      <diagonal/>
    </border>
    <border>
      <left/>
      <right/>
      <top style="thin">
        <color theme="2" tint="-0.24994659260841701"/>
      </top>
      <bottom style="thin">
        <color theme="2" tint="-0.24994659260841701"/>
      </bottom>
      <diagonal/>
    </border>
    <border>
      <left style="thin">
        <color indexed="64"/>
      </left>
      <right style="thin">
        <color theme="0" tint="-0.14996795556505021"/>
      </right>
      <top style="thin">
        <color indexed="64"/>
      </top>
      <bottom style="thin">
        <color theme="0" tint="-0.14996795556505021"/>
      </bottom>
      <diagonal/>
    </border>
    <border>
      <left style="thin">
        <color theme="0" tint="-0.14996795556505021"/>
      </left>
      <right style="thin">
        <color theme="0" tint="-0.14996795556505021"/>
      </right>
      <top style="thin">
        <color indexed="64"/>
      </top>
      <bottom style="thin">
        <color theme="0" tint="-0.14996795556505021"/>
      </bottom>
      <diagonal/>
    </border>
    <border>
      <left style="thin">
        <color theme="0" tint="-0.14996795556505021"/>
      </left>
      <right style="thin">
        <color indexed="64"/>
      </right>
      <top style="thin">
        <color indexed="64"/>
      </top>
      <bottom style="thin">
        <color theme="0" tint="-0.14996795556505021"/>
      </bottom>
      <diagonal/>
    </border>
    <border>
      <left style="thin">
        <color rgb="FF000000"/>
      </left>
      <right/>
      <top/>
      <bottom/>
      <diagonal/>
    </border>
    <border>
      <left style="thin">
        <color rgb="FF000000"/>
      </left>
      <right/>
      <top/>
      <bottom style="thin">
        <color indexed="64"/>
      </bottom>
      <diagonal/>
    </border>
    <border>
      <left/>
      <right/>
      <top style="thin">
        <color theme="2" tint="-0.24994659260841701"/>
      </top>
      <bottom/>
      <diagonal/>
    </border>
    <border>
      <left style="thin">
        <color theme="0" tint="-0.14996795556505021"/>
      </left>
      <right/>
      <top style="thin">
        <color theme="0" tint="-0.14996795556505021"/>
      </top>
      <bottom style="thin">
        <color theme="0" tint="-0.14993743705557422"/>
      </bottom>
      <diagonal/>
    </border>
    <border>
      <left style="thin">
        <color theme="0" tint="-0.14996795556505021"/>
      </left>
      <right/>
      <top style="thin">
        <color theme="2" tint="-0.24994659260841701"/>
      </top>
      <bottom style="thin">
        <color theme="0" tint="-0.14996795556505021"/>
      </bottom>
      <diagonal/>
    </border>
    <border>
      <left/>
      <right style="thin">
        <color rgb="FFD9D9D9"/>
      </right>
      <top style="thin">
        <color rgb="FFD9D9D9"/>
      </top>
      <bottom style="thin">
        <color indexed="64"/>
      </bottom>
      <diagonal/>
    </border>
    <border>
      <left style="thin">
        <color theme="0" tint="-0.499984740745262"/>
      </left>
      <right style="thin">
        <color theme="0" tint="-0.14996795556505021"/>
      </right>
      <top style="thin">
        <color theme="0" tint="-0.14996795556505021"/>
      </top>
      <bottom style="thin">
        <color theme="0" tint="-0.14996795556505021"/>
      </bottom>
      <diagonal/>
    </border>
    <border>
      <left style="thin">
        <color theme="0" tint="-0.499984740745262"/>
      </left>
      <right style="thin">
        <color theme="0" tint="-0.14996795556505021"/>
      </right>
      <top style="thin">
        <color theme="0" tint="-0.14996795556505021"/>
      </top>
      <bottom/>
      <diagonal/>
    </border>
    <border>
      <left style="thin">
        <color theme="0" tint="-0.499984740745262"/>
      </left>
      <right style="thin">
        <color theme="0" tint="-0.14996795556505021"/>
      </right>
      <top/>
      <bottom style="thin">
        <color theme="0" tint="-0.14996795556505021"/>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thin">
        <color theme="0" tint="-0.14996795556505021"/>
      </right>
      <top style="thin">
        <color theme="0" tint="-0.499984740745262"/>
      </top>
      <bottom style="thin">
        <color theme="0" tint="-0.499984740745262"/>
      </bottom>
      <diagonal/>
    </border>
    <border>
      <left style="thin">
        <color theme="0" tint="-0.14996795556505021"/>
      </left>
      <right style="thin">
        <color theme="0" tint="-0.14996795556505021"/>
      </right>
      <top style="thin">
        <color theme="0" tint="-0.499984740745262"/>
      </top>
      <bottom style="thin">
        <color theme="0" tint="-0.499984740745262"/>
      </bottom>
      <diagonal/>
    </border>
    <border>
      <left style="thin">
        <color theme="0" tint="-0.14996795556505021"/>
      </left>
      <right style="thin">
        <color rgb="FFD9D9D9"/>
      </right>
      <top style="thin">
        <color theme="2" tint="-0.24994659260841701"/>
      </top>
      <bottom style="thin">
        <color rgb="FFD9D9D9"/>
      </bottom>
      <diagonal/>
    </border>
    <border>
      <left style="thin">
        <color rgb="FFD9D9D9"/>
      </left>
      <right style="thin">
        <color rgb="FFD9D9D9"/>
      </right>
      <top style="thin">
        <color theme="2" tint="-0.24994659260841701"/>
      </top>
      <bottom style="thin">
        <color rgb="FFD9D9D9"/>
      </bottom>
      <diagonal/>
    </border>
    <border>
      <left style="thin">
        <color indexed="64"/>
      </left>
      <right style="thin">
        <color theme="0" tint="-0.14996795556505021"/>
      </right>
      <top style="thin">
        <color theme="2" tint="-0.24994659260841701"/>
      </top>
      <bottom style="thin">
        <color theme="2" tint="-0.24994659260841701"/>
      </bottom>
      <diagonal/>
    </border>
    <border>
      <left style="thin">
        <color theme="0" tint="-0.14996795556505021"/>
      </left>
      <right style="thin">
        <color indexed="64"/>
      </right>
      <top style="thin">
        <color theme="2" tint="-0.24994659260841701"/>
      </top>
      <bottom style="thin">
        <color theme="2" tint="-0.24994659260841701"/>
      </bottom>
      <diagonal/>
    </border>
    <border>
      <left style="thin">
        <color indexed="64"/>
      </left>
      <right style="thin">
        <color theme="0" tint="-0.14996795556505021"/>
      </right>
      <top style="thin">
        <color theme="0" tint="-0.14996795556505021"/>
      </top>
      <bottom style="thin">
        <color theme="0" tint="-0.499984740745262"/>
      </bottom>
      <diagonal/>
    </border>
    <border>
      <left style="thin">
        <color theme="0" tint="-0.14996795556505021"/>
      </left>
      <right style="thin">
        <color theme="0" tint="-0.14996795556505021"/>
      </right>
      <top style="thin">
        <color theme="0" tint="-0.14996795556505021"/>
      </top>
      <bottom style="thin">
        <color theme="0" tint="-0.499984740745262"/>
      </bottom>
      <diagonal/>
    </border>
    <border>
      <left style="thin">
        <color rgb="FFD9D9D9"/>
      </left>
      <right style="thin">
        <color rgb="FFD9D9D9"/>
      </right>
      <top/>
      <bottom/>
      <diagonal/>
    </border>
    <border>
      <left style="thin">
        <color theme="0" tint="-0.14996795556505021"/>
      </left>
      <right style="thin">
        <color rgb="FFD9D9D9"/>
      </right>
      <top/>
      <bottom style="thin">
        <color theme="0" tint="-0.14993743705557422"/>
      </bottom>
      <diagonal/>
    </border>
    <border>
      <left style="thin">
        <color rgb="FFD9D9D9"/>
      </left>
      <right style="thin">
        <color rgb="FFD9D9D9"/>
      </right>
      <top/>
      <bottom style="thin">
        <color theme="0" tint="-0.14993743705557422"/>
      </bottom>
      <diagonal/>
    </border>
    <border>
      <left style="thin">
        <color rgb="FFD9D9D9"/>
      </left>
      <right style="thin">
        <color indexed="64"/>
      </right>
      <top/>
      <bottom style="thin">
        <color rgb="FFD9D9D9"/>
      </bottom>
      <diagonal/>
    </border>
    <border>
      <left style="thin">
        <color theme="0" tint="-0.14996795556505021"/>
      </left>
      <right/>
      <top style="thin">
        <color theme="0" tint="-0.14996795556505021"/>
      </top>
      <bottom style="thin">
        <color theme="0" tint="-0.499984740745262"/>
      </bottom>
      <diagonal/>
    </border>
    <border>
      <left style="thin">
        <color theme="0" tint="-0.14996795556505021"/>
      </left>
      <right/>
      <top style="thin">
        <color theme="0" tint="-0.499984740745262"/>
      </top>
      <bottom style="thin">
        <color theme="0" tint="-0.499984740745262"/>
      </bottom>
      <diagonal/>
    </border>
    <border>
      <left style="thin">
        <color indexed="64"/>
      </left>
      <right/>
      <top style="thin">
        <color indexed="64"/>
      </top>
      <bottom style="thin">
        <color indexed="64"/>
      </bottom>
      <diagonal/>
    </border>
    <border>
      <left style="thin">
        <color theme="2" tint="-0.24994659260841701"/>
      </left>
      <right style="thin">
        <color theme="0" tint="-0.14996795556505021"/>
      </right>
      <top style="thin">
        <color theme="2" tint="-0.24994659260841701"/>
      </top>
      <bottom/>
      <diagonal/>
    </border>
    <border>
      <left style="thin">
        <color theme="2" tint="-0.24994659260841701"/>
      </left>
      <right style="thin">
        <color theme="0" tint="-0.14996795556505021"/>
      </right>
      <top/>
      <bottom style="thin">
        <color theme="2" tint="-0.24994659260841701"/>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theme="0" tint="-0.14993743705557422"/>
      </left>
      <right style="thin">
        <color theme="0" tint="-0.14996795556505021"/>
      </right>
      <top style="thin">
        <color theme="2" tint="-0.24994659260841701"/>
      </top>
      <bottom style="thin">
        <color theme="2" tint="-0.24994659260841701"/>
      </bottom>
      <diagonal/>
    </border>
    <border>
      <left style="thin">
        <color theme="0" tint="-0.14996795556505021"/>
      </left>
      <right style="thin">
        <color theme="0" tint="-0.14993743705557422"/>
      </right>
      <top/>
      <bottom style="thin">
        <color theme="0" tint="-0.14993743705557422"/>
      </bottom>
      <diagonal/>
    </border>
    <border>
      <left style="thin">
        <color theme="0" tint="-0.14996795556505021"/>
      </left>
      <right style="thin">
        <color theme="0" tint="-0.14993743705557422"/>
      </right>
      <top style="thin">
        <color theme="0" tint="-0.14993743705557422"/>
      </top>
      <bottom style="thin">
        <color theme="0" tint="-0.14993743705557422"/>
      </bottom>
      <diagonal/>
    </border>
    <border>
      <left style="thin">
        <color theme="0" tint="-0.14996795556505021"/>
      </left>
      <right style="thin">
        <color theme="0" tint="-0.14993743705557422"/>
      </right>
      <top style="thin">
        <color theme="0" tint="-0.14993743705557422"/>
      </top>
      <bottom/>
      <diagonal/>
    </border>
    <border>
      <left style="thin">
        <color theme="0" tint="-0.14993743705557422"/>
      </left>
      <right style="thin">
        <color theme="0" tint="-0.14993743705557422"/>
      </right>
      <top/>
      <bottom style="thin">
        <color theme="0" tint="-0.14993743705557422"/>
      </bottom>
      <diagonal/>
    </border>
    <border>
      <left style="thin">
        <color theme="0" tint="-0.14993743705557422"/>
      </left>
      <right style="thin">
        <color theme="0" tint="-0.14993743705557422"/>
      </right>
      <top style="thin">
        <color theme="0" tint="-0.14993743705557422"/>
      </top>
      <bottom style="thin">
        <color theme="0" tint="-0.14993743705557422"/>
      </bottom>
      <diagonal/>
    </border>
    <border>
      <left style="thin">
        <color theme="0" tint="-0.14993743705557422"/>
      </left>
      <right style="thin">
        <color theme="0" tint="-0.14993743705557422"/>
      </right>
      <top style="thin">
        <color theme="0" tint="-0.14993743705557422"/>
      </top>
      <bottom/>
      <diagonal/>
    </border>
    <border>
      <left style="thin">
        <color theme="0" tint="-0.14996795556505021"/>
      </left>
      <right style="thin">
        <color indexed="64"/>
      </right>
      <top style="thin">
        <color theme="0" tint="-0.14993743705557422"/>
      </top>
      <bottom style="thin">
        <color theme="2" tint="-0.24994659260841701"/>
      </bottom>
      <diagonal/>
    </border>
    <border>
      <left style="thin">
        <color theme="2" tint="-0.24994659260841701"/>
      </left>
      <right style="thin">
        <color theme="0" tint="-0.14996795556505021"/>
      </right>
      <top style="thin">
        <color theme="2" tint="-0.24994659260841701"/>
      </top>
      <bottom style="thin">
        <color theme="0" tint="-0.14996795556505021"/>
      </bottom>
      <diagonal/>
    </border>
    <border>
      <left style="thin">
        <color theme="2" tint="-0.24994659260841701"/>
      </left>
      <right style="thin">
        <color theme="0" tint="-0.14996795556505021"/>
      </right>
      <top style="thin">
        <color theme="0" tint="-0.14996795556505021"/>
      </top>
      <bottom style="thin">
        <color theme="0" tint="-0.14996795556505021"/>
      </bottom>
      <diagonal/>
    </border>
    <border>
      <left style="thin">
        <color theme="2" tint="-0.24994659260841701"/>
      </left>
      <right style="thin">
        <color theme="0" tint="-0.14996795556505021"/>
      </right>
      <top style="thin">
        <color theme="0" tint="-0.14996795556505021"/>
      </top>
      <bottom style="thin">
        <color indexed="64"/>
      </bottom>
      <diagonal/>
    </border>
    <border>
      <left style="thin">
        <color theme="0" tint="-0.14993743705557422"/>
      </left>
      <right style="thin">
        <color theme="0" tint="-0.14996795556505021"/>
      </right>
      <top style="thin">
        <color theme="0" tint="-0.14993743705557422"/>
      </top>
      <bottom style="thin">
        <color theme="0" tint="-0.14993743705557422"/>
      </bottom>
      <diagonal/>
    </border>
    <border>
      <left style="thin">
        <color theme="0" tint="-0.14996795556505021"/>
      </left>
      <right style="thin">
        <color theme="0" tint="-0.14993743705557422"/>
      </right>
      <top style="thin">
        <color theme="0" tint="-0.14993743705557422"/>
      </top>
      <bottom style="thin">
        <color auto="1"/>
      </bottom>
      <diagonal/>
    </border>
    <border>
      <left style="thin">
        <color theme="0" tint="-0.14993743705557422"/>
      </left>
      <right style="thin">
        <color theme="0" tint="-0.14993743705557422"/>
      </right>
      <top style="thin">
        <color theme="0" tint="-0.14993743705557422"/>
      </top>
      <bottom style="thin">
        <color auto="1"/>
      </bottom>
      <diagonal/>
    </border>
    <border>
      <left style="thin">
        <color theme="0" tint="-0.14993743705557422"/>
      </left>
      <right style="thin">
        <color theme="0" tint="-0.14996795556505021"/>
      </right>
      <top style="thin">
        <color theme="0" tint="-0.14993743705557422"/>
      </top>
      <bottom style="thin">
        <color auto="1"/>
      </bottom>
      <diagonal/>
    </border>
    <border>
      <left/>
      <right style="thin">
        <color indexed="64"/>
      </right>
      <top style="thin">
        <color theme="2" tint="-0.24994659260841701"/>
      </top>
      <bottom style="thin">
        <color theme="0" tint="-0.14996795556505021"/>
      </bottom>
      <diagonal/>
    </border>
    <border>
      <left/>
      <right style="thin">
        <color theme="0" tint="-0.14996795556505021"/>
      </right>
      <top/>
      <bottom style="thin">
        <color theme="2" tint="-0.24994659260841701"/>
      </bottom>
      <diagonal/>
    </border>
    <border>
      <left style="thin">
        <color theme="0" tint="-0.14996795556505021"/>
      </left>
      <right/>
      <top/>
      <bottom style="thin">
        <color rgb="FF000000"/>
      </bottom>
      <diagonal/>
    </border>
    <border>
      <left style="thin">
        <color theme="0" tint="-0.14996795556505021"/>
      </left>
      <right style="thin">
        <color indexed="64"/>
      </right>
      <top/>
      <bottom style="thin">
        <color rgb="FF000000"/>
      </bottom>
      <diagonal/>
    </border>
    <border>
      <left style="thin">
        <color theme="2" tint="-0.24994659260841701"/>
      </left>
      <right style="thin">
        <color theme="0" tint="-0.14996795556505021"/>
      </right>
      <top/>
      <bottom style="thin">
        <color theme="0" tint="-0.14996795556505021"/>
      </bottom>
      <diagonal/>
    </border>
    <border>
      <left style="thin">
        <color indexed="64"/>
      </left>
      <right/>
      <top style="thin">
        <color theme="2" tint="-0.24994659260841701"/>
      </top>
      <bottom style="thin">
        <color theme="2" tint="-0.24994659260841701"/>
      </bottom>
      <diagonal/>
    </border>
    <border>
      <left style="thin">
        <color theme="0" tint="-0.14996795556505021"/>
      </left>
      <right style="thin">
        <color indexed="64"/>
      </right>
      <top style="thin">
        <color theme="0" tint="-0.14993743705557422"/>
      </top>
      <bottom style="thin">
        <color indexed="64"/>
      </bottom>
      <diagonal/>
    </border>
    <border>
      <left style="thin">
        <color theme="0" tint="-0.14993743705557422"/>
      </left>
      <right/>
      <top/>
      <bottom style="thin">
        <color theme="0" tint="-0.14993743705557422"/>
      </bottom>
      <diagonal/>
    </border>
    <border>
      <left/>
      <right style="thin">
        <color indexed="64"/>
      </right>
      <top/>
      <bottom style="thin">
        <color theme="0" tint="-0.14993743705557422"/>
      </bottom>
      <diagonal/>
    </border>
    <border>
      <left style="thin">
        <color theme="0" tint="-0.14996795556505021"/>
      </left>
      <right style="thin">
        <color theme="0" tint="-0.14996795556505021"/>
      </right>
      <top style="thin">
        <color theme="2" tint="-0.24994659260841701"/>
      </top>
      <bottom style="thin">
        <color theme="0" tint="-0.14993743705557422"/>
      </bottom>
      <diagonal/>
    </border>
    <border>
      <left style="thin">
        <color theme="0" tint="-0.14996795556505021"/>
      </left>
      <right style="thin">
        <color theme="0" tint="-0.14996795556505021"/>
      </right>
      <top style="thin">
        <color theme="0" tint="-0.14993743705557422"/>
      </top>
      <bottom style="thin">
        <color theme="0" tint="-0.14993743705557422"/>
      </bottom>
      <diagonal/>
    </border>
    <border>
      <left style="thin">
        <color theme="0" tint="-0.14996795556505021"/>
      </left>
      <right style="thin">
        <color theme="0" tint="-0.14996795556505021"/>
      </right>
      <top style="thin">
        <color theme="0" tint="-0.14993743705557422"/>
      </top>
      <bottom style="thin">
        <color theme="1"/>
      </bottom>
      <diagonal/>
    </border>
  </borders>
  <cellStyleXfs count="5">
    <xf numFmtId="0" fontId="0" fillId="0" borderId="0"/>
    <xf numFmtId="0" fontId="5" fillId="0" borderId="0" applyNumberFormat="0" applyFill="0" applyBorder="0" applyAlignment="0" applyProtection="0"/>
    <xf numFmtId="0" fontId="5" fillId="0" borderId="0" applyNumberFormat="0" applyFill="0" applyBorder="0" applyAlignment="0" applyProtection="0"/>
    <xf numFmtId="43" fontId="15" fillId="0" borderId="0" applyFont="0" applyFill="0" applyBorder="0" applyAlignment="0" applyProtection="0"/>
    <xf numFmtId="9" fontId="15" fillId="0" borderId="0" applyFont="0" applyFill="0" applyBorder="0" applyAlignment="0" applyProtection="0"/>
  </cellStyleXfs>
  <cellXfs count="1486">
    <xf numFmtId="0" fontId="0" fillId="0" borderId="0" xfId="0"/>
    <xf numFmtId="0" fontId="6" fillId="0" borderId="0" xfId="0" applyFont="1" applyProtection="1">
      <protection hidden="1"/>
    </xf>
    <xf numFmtId="0" fontId="6" fillId="0" borderId="0" xfId="0" applyFont="1" applyAlignment="1" applyProtection="1">
      <alignment horizontal="center" vertical="center"/>
      <protection hidden="1"/>
    </xf>
    <xf numFmtId="0" fontId="6" fillId="0" borderId="0" xfId="0" applyFont="1" applyAlignment="1" applyProtection="1">
      <alignment horizontal="left"/>
      <protection hidden="1"/>
    </xf>
    <xf numFmtId="0" fontId="0" fillId="0" borderId="0" xfId="0" applyProtection="1">
      <protection hidden="1"/>
    </xf>
    <xf numFmtId="0" fontId="4" fillId="0" borderId="0" xfId="0" applyFont="1" applyProtection="1">
      <protection hidden="1"/>
    </xf>
    <xf numFmtId="0" fontId="1" fillId="0" borderId="0" xfId="0" applyFont="1" applyAlignment="1" applyProtection="1">
      <alignment horizontal="left" vertical="center"/>
      <protection hidden="1"/>
    </xf>
    <xf numFmtId="0" fontId="6" fillId="0" borderId="0" xfId="0" applyFont="1" applyAlignment="1" applyProtection="1">
      <alignment vertical="center"/>
      <protection hidden="1"/>
    </xf>
    <xf numFmtId="0" fontId="0" fillId="0" borderId="0" xfId="0" applyAlignment="1" applyProtection="1">
      <alignment vertical="center"/>
      <protection hidden="1"/>
    </xf>
    <xf numFmtId="0" fontId="9" fillId="9" borderId="45" xfId="0" applyFont="1" applyFill="1" applyBorder="1" applyAlignment="1" applyProtection="1">
      <alignment horizontal="center" vertical="center"/>
      <protection hidden="1"/>
    </xf>
    <xf numFmtId="0" fontId="9" fillId="9" borderId="38" xfId="0" applyFont="1" applyFill="1" applyBorder="1" applyAlignment="1" applyProtection="1">
      <alignment horizontal="center" vertical="center"/>
      <protection hidden="1"/>
    </xf>
    <xf numFmtId="0" fontId="9" fillId="9" borderId="36" xfId="0" applyFont="1" applyFill="1" applyBorder="1" applyAlignment="1" applyProtection="1">
      <alignment horizontal="center"/>
      <protection hidden="1"/>
    </xf>
    <xf numFmtId="0" fontId="9" fillId="9" borderId="30" xfId="0" applyFont="1" applyFill="1" applyBorder="1" applyAlignment="1" applyProtection="1">
      <alignment horizontal="center"/>
      <protection hidden="1"/>
    </xf>
    <xf numFmtId="0" fontId="6" fillId="0" borderId="19" xfId="0" applyFont="1" applyBorder="1" applyAlignment="1" applyProtection="1">
      <alignment horizontal="left" vertical="center"/>
      <protection hidden="1"/>
    </xf>
    <xf numFmtId="3" fontId="6" fillId="0" borderId="31" xfId="0" applyNumberFormat="1" applyFont="1" applyBorder="1" applyAlignment="1" applyProtection="1">
      <alignment horizontal="right"/>
      <protection hidden="1"/>
    </xf>
    <xf numFmtId="3" fontId="6" fillId="0" borderId="16" xfId="0" applyNumberFormat="1" applyFont="1" applyBorder="1" applyAlignment="1" applyProtection="1">
      <alignment horizontal="right"/>
      <protection hidden="1"/>
    </xf>
    <xf numFmtId="3" fontId="14" fillId="0" borderId="151" xfId="0" applyNumberFormat="1" applyFont="1" applyBorder="1" applyProtection="1">
      <protection hidden="1"/>
    </xf>
    <xf numFmtId="0" fontId="6" fillId="0" borderId="0" xfId="0" applyFont="1" applyAlignment="1" applyProtection="1">
      <alignment horizontal="right"/>
      <protection hidden="1"/>
    </xf>
    <xf numFmtId="0" fontId="6" fillId="0" borderId="19" xfId="0" applyFont="1" applyBorder="1" applyAlignment="1" applyProtection="1">
      <alignment horizontal="left"/>
      <protection hidden="1"/>
    </xf>
    <xf numFmtId="0" fontId="6" fillId="0" borderId="16" xfId="0" applyFont="1" applyBorder="1" applyAlignment="1" applyProtection="1">
      <alignment horizontal="left"/>
      <protection hidden="1"/>
    </xf>
    <xf numFmtId="0" fontId="9" fillId="9" borderId="5" xfId="0" applyFont="1" applyFill="1" applyBorder="1" applyAlignment="1" applyProtection="1">
      <alignment horizontal="center" vertical="center"/>
      <protection hidden="1"/>
    </xf>
    <xf numFmtId="0" fontId="9" fillId="9" borderId="6" xfId="0" applyFont="1" applyFill="1" applyBorder="1" applyAlignment="1" applyProtection="1">
      <alignment horizontal="center"/>
      <protection hidden="1"/>
    </xf>
    <xf numFmtId="0" fontId="6" fillId="0" borderId="6" xfId="0" applyFont="1" applyBorder="1" applyAlignment="1" applyProtection="1">
      <alignment horizontal="left"/>
      <protection hidden="1"/>
    </xf>
    <xf numFmtId="3" fontId="6" fillId="0" borderId="36" xfId="0" applyNumberFormat="1" applyFont="1" applyBorder="1" applyAlignment="1" applyProtection="1">
      <alignment horizontal="right"/>
      <protection hidden="1"/>
    </xf>
    <xf numFmtId="9" fontId="0" fillId="0" borderId="0" xfId="4" applyFont="1" applyProtection="1">
      <protection hidden="1"/>
    </xf>
    <xf numFmtId="0" fontId="6" fillId="0" borderId="66" xfId="0" applyFont="1" applyBorder="1" applyAlignment="1" applyProtection="1">
      <alignment horizontal="left"/>
      <protection hidden="1"/>
    </xf>
    <xf numFmtId="0" fontId="6" fillId="0" borderId="60" xfId="0" applyFont="1" applyBorder="1" applyAlignment="1" applyProtection="1">
      <alignment horizontal="left"/>
      <protection hidden="1"/>
    </xf>
    <xf numFmtId="3" fontId="6" fillId="0" borderId="59" xfId="0" applyNumberFormat="1" applyFont="1" applyBorder="1" applyAlignment="1" applyProtection="1">
      <alignment horizontal="right"/>
      <protection hidden="1"/>
    </xf>
    <xf numFmtId="0" fontId="6" fillId="0" borderId="12" xfId="0" applyFont="1" applyBorder="1" applyAlignment="1" applyProtection="1">
      <alignment horizontal="left"/>
      <protection hidden="1"/>
    </xf>
    <xf numFmtId="0" fontId="6" fillId="0" borderId="21" xfId="0" applyFont="1" applyBorder="1" applyAlignment="1" applyProtection="1">
      <alignment horizontal="left"/>
      <protection hidden="1"/>
    </xf>
    <xf numFmtId="0" fontId="6" fillId="0" borderId="20" xfId="0" applyFont="1" applyBorder="1" applyAlignment="1" applyProtection="1">
      <alignment horizontal="left"/>
      <protection hidden="1"/>
    </xf>
    <xf numFmtId="3" fontId="6" fillId="0" borderId="32" xfId="0" applyNumberFormat="1" applyFont="1" applyBorder="1" applyAlignment="1" applyProtection="1">
      <alignment horizontal="right"/>
      <protection hidden="1"/>
    </xf>
    <xf numFmtId="0" fontId="4" fillId="0" borderId="0" xfId="0" applyFont="1" applyAlignment="1" applyProtection="1">
      <alignment vertical="center"/>
      <protection hidden="1"/>
    </xf>
    <xf numFmtId="0" fontId="9" fillId="9" borderId="63" xfId="0" applyFont="1" applyFill="1" applyBorder="1" applyAlignment="1" applyProtection="1">
      <alignment horizontal="center"/>
      <protection hidden="1"/>
    </xf>
    <xf numFmtId="0" fontId="9" fillId="9" borderId="28" xfId="0" applyFont="1" applyFill="1" applyBorder="1" applyAlignment="1" applyProtection="1">
      <alignment horizontal="center"/>
      <protection hidden="1"/>
    </xf>
    <xf numFmtId="0" fontId="9" fillId="9" borderId="76" xfId="0" applyFont="1" applyFill="1" applyBorder="1" applyAlignment="1" applyProtection="1">
      <alignment horizontal="center"/>
      <protection hidden="1"/>
    </xf>
    <xf numFmtId="0" fontId="9" fillId="9" borderId="47" xfId="0" applyFont="1" applyFill="1" applyBorder="1" applyAlignment="1" applyProtection="1">
      <alignment horizontal="center"/>
      <protection hidden="1"/>
    </xf>
    <xf numFmtId="0" fontId="9" fillId="9" borderId="55" xfId="0" applyFont="1" applyFill="1" applyBorder="1" applyAlignment="1" applyProtection="1">
      <alignment horizontal="center"/>
      <protection hidden="1"/>
    </xf>
    <xf numFmtId="0" fontId="6" fillId="0" borderId="31" xfId="0" applyFont="1" applyBorder="1" applyAlignment="1" applyProtection="1">
      <alignment horizontal="left"/>
      <protection hidden="1"/>
    </xf>
    <xf numFmtId="3" fontId="6" fillId="0" borderId="78" xfId="0" applyNumberFormat="1" applyFont="1" applyBorder="1" applyAlignment="1" applyProtection="1">
      <alignment horizontal="right"/>
      <protection hidden="1"/>
    </xf>
    <xf numFmtId="3" fontId="6" fillId="0" borderId="9" xfId="0" applyNumberFormat="1" applyFont="1" applyBorder="1" applyAlignment="1" applyProtection="1">
      <alignment horizontal="right"/>
      <protection hidden="1"/>
    </xf>
    <xf numFmtId="3" fontId="6" fillId="0" borderId="64" xfId="0" applyNumberFormat="1" applyFont="1" applyBorder="1" applyAlignment="1" applyProtection="1">
      <alignment horizontal="right"/>
      <protection hidden="1"/>
    </xf>
    <xf numFmtId="3" fontId="6" fillId="0" borderId="84" xfId="0" applyNumberFormat="1" applyFont="1" applyBorder="1" applyAlignment="1" applyProtection="1">
      <alignment horizontal="right"/>
      <protection hidden="1"/>
    </xf>
    <xf numFmtId="3" fontId="6" fillId="0" borderId="10" xfId="0" applyNumberFormat="1" applyFont="1" applyBorder="1" applyAlignment="1" applyProtection="1">
      <alignment horizontal="right"/>
      <protection hidden="1"/>
    </xf>
    <xf numFmtId="3" fontId="0" fillId="0" borderId="0" xfId="0" applyNumberFormat="1" applyProtection="1">
      <protection hidden="1"/>
    </xf>
    <xf numFmtId="0" fontId="6" fillId="0" borderId="65" xfId="0" applyFont="1" applyBorder="1" applyAlignment="1" applyProtection="1">
      <alignment horizontal="left"/>
      <protection hidden="1"/>
    </xf>
    <xf numFmtId="3" fontId="6" fillId="0" borderId="79" xfId="0" applyNumberFormat="1" applyFont="1" applyBorder="1" applyAlignment="1" applyProtection="1">
      <alignment horizontal="right"/>
      <protection hidden="1"/>
    </xf>
    <xf numFmtId="3" fontId="6" fillId="0" borderId="66" xfId="0" applyNumberFormat="1" applyFont="1" applyBorder="1" applyAlignment="1" applyProtection="1">
      <alignment horizontal="right"/>
      <protection hidden="1"/>
    </xf>
    <xf numFmtId="3" fontId="6" fillId="0" borderId="68" xfId="0" applyNumberFormat="1" applyFont="1" applyBorder="1" applyAlignment="1" applyProtection="1">
      <alignment horizontal="right"/>
      <protection hidden="1"/>
    </xf>
    <xf numFmtId="3" fontId="6" fillId="0" borderId="74" xfId="0" applyNumberFormat="1" applyFont="1" applyBorder="1" applyAlignment="1" applyProtection="1">
      <alignment horizontal="right"/>
      <protection hidden="1"/>
    </xf>
    <xf numFmtId="3" fontId="6" fillId="0" borderId="65" xfId="0" applyNumberFormat="1" applyFont="1" applyBorder="1" applyAlignment="1" applyProtection="1">
      <alignment horizontal="right"/>
      <protection hidden="1"/>
    </xf>
    <xf numFmtId="3" fontId="6" fillId="0" borderId="85" xfId="0" applyNumberFormat="1" applyFont="1" applyBorder="1" applyAlignment="1" applyProtection="1">
      <alignment horizontal="right"/>
      <protection hidden="1"/>
    </xf>
    <xf numFmtId="3" fontId="6" fillId="0" borderId="128" xfId="0" applyNumberFormat="1" applyFont="1" applyBorder="1" applyAlignment="1" applyProtection="1">
      <alignment horizontal="right"/>
      <protection hidden="1"/>
    </xf>
    <xf numFmtId="0" fontId="6" fillId="0" borderId="36" xfId="0" applyFont="1" applyBorder="1" applyAlignment="1" applyProtection="1">
      <alignment horizontal="left"/>
      <protection hidden="1"/>
    </xf>
    <xf numFmtId="3" fontId="6" fillId="0" borderId="80" xfId="0" applyNumberFormat="1" applyFont="1" applyBorder="1" applyAlignment="1" applyProtection="1">
      <alignment horizontal="right"/>
      <protection hidden="1"/>
    </xf>
    <xf numFmtId="3" fontId="6" fillId="0" borderId="6" xfId="0" applyNumberFormat="1" applyFont="1" applyBorder="1" applyAlignment="1" applyProtection="1">
      <alignment horizontal="right"/>
      <protection hidden="1"/>
    </xf>
    <xf numFmtId="3" fontId="6" fillId="0" borderId="81" xfId="0" applyNumberFormat="1" applyFont="1" applyBorder="1" applyAlignment="1" applyProtection="1">
      <alignment horizontal="right"/>
      <protection hidden="1"/>
    </xf>
    <xf numFmtId="3" fontId="6" fillId="0" borderId="38" xfId="0" applyNumberFormat="1" applyFont="1" applyBorder="1" applyAlignment="1" applyProtection="1">
      <alignment horizontal="right"/>
      <protection hidden="1"/>
    </xf>
    <xf numFmtId="3" fontId="6" fillId="0" borderId="86" xfId="0" applyNumberFormat="1" applyFont="1" applyBorder="1" applyAlignment="1" applyProtection="1">
      <alignment horizontal="right"/>
      <protection hidden="1"/>
    </xf>
    <xf numFmtId="3" fontId="6" fillId="0" borderId="7" xfId="0" applyNumberFormat="1" applyFont="1" applyBorder="1" applyAlignment="1" applyProtection="1">
      <alignment horizontal="right"/>
      <protection hidden="1"/>
    </xf>
    <xf numFmtId="0" fontId="6" fillId="0" borderId="33" xfId="0" applyFont="1" applyBorder="1" applyAlignment="1" applyProtection="1">
      <alignment horizontal="left"/>
      <protection hidden="1"/>
    </xf>
    <xf numFmtId="3" fontId="6" fillId="0" borderId="82" xfId="0" applyNumberFormat="1" applyFont="1" applyBorder="1" applyAlignment="1" applyProtection="1">
      <alignment horizontal="right"/>
      <protection hidden="1"/>
    </xf>
    <xf numFmtId="3" fontId="6" fillId="0" borderId="14" xfId="0" applyNumberFormat="1" applyFont="1" applyBorder="1" applyAlignment="1" applyProtection="1">
      <alignment horizontal="right"/>
      <protection hidden="1"/>
    </xf>
    <xf numFmtId="3" fontId="6" fillId="0" borderId="73" xfId="0" applyNumberFormat="1" applyFont="1" applyBorder="1" applyAlignment="1" applyProtection="1">
      <alignment horizontal="right"/>
      <protection hidden="1"/>
    </xf>
    <xf numFmtId="3" fontId="6" fillId="0" borderId="34" xfId="0" applyNumberFormat="1" applyFont="1" applyBorder="1" applyAlignment="1" applyProtection="1">
      <alignment horizontal="right"/>
      <protection hidden="1"/>
    </xf>
    <xf numFmtId="3" fontId="6" fillId="0" borderId="33" xfId="0" applyNumberFormat="1" applyFont="1" applyBorder="1" applyAlignment="1" applyProtection="1">
      <alignment horizontal="right"/>
      <protection hidden="1"/>
    </xf>
    <xf numFmtId="3" fontId="6" fillId="0" borderId="87" xfId="0" applyNumberFormat="1" applyFont="1" applyBorder="1" applyAlignment="1" applyProtection="1">
      <alignment horizontal="right"/>
      <protection hidden="1"/>
    </xf>
    <xf numFmtId="3" fontId="6" fillId="0" borderId="15" xfId="0" applyNumberFormat="1" applyFont="1" applyBorder="1" applyAlignment="1" applyProtection="1">
      <alignment horizontal="right"/>
      <protection hidden="1"/>
    </xf>
    <xf numFmtId="0" fontId="6" fillId="0" borderId="59" xfId="0" applyFont="1" applyBorder="1" applyAlignment="1" applyProtection="1">
      <alignment horizontal="left"/>
      <protection hidden="1"/>
    </xf>
    <xf numFmtId="3" fontId="6" fillId="0" borderId="77" xfId="0" applyNumberFormat="1" applyFont="1" applyBorder="1" applyAlignment="1" applyProtection="1">
      <alignment horizontal="right"/>
      <protection hidden="1"/>
    </xf>
    <xf numFmtId="3" fontId="6" fillId="0" borderId="60" xfId="0" applyNumberFormat="1" applyFont="1" applyBorder="1" applyAlignment="1" applyProtection="1">
      <alignment horizontal="right"/>
      <protection hidden="1"/>
    </xf>
    <xf numFmtId="3" fontId="6" fillId="0" borderId="62" xfId="0" applyNumberFormat="1" applyFont="1" applyBorder="1" applyAlignment="1" applyProtection="1">
      <alignment horizontal="right"/>
      <protection hidden="1"/>
    </xf>
    <xf numFmtId="3" fontId="6" fillId="0" borderId="75" xfId="0" applyNumberFormat="1" applyFont="1" applyBorder="1" applyAlignment="1" applyProtection="1">
      <alignment horizontal="right"/>
      <protection hidden="1"/>
    </xf>
    <xf numFmtId="3" fontId="6" fillId="0" borderId="83" xfId="0" applyNumberFormat="1" applyFont="1" applyBorder="1" applyAlignment="1" applyProtection="1">
      <alignment horizontal="right"/>
      <protection hidden="1"/>
    </xf>
    <xf numFmtId="3" fontId="6" fillId="0" borderId="129" xfId="0" applyNumberFormat="1" applyFont="1" applyBorder="1" applyAlignment="1" applyProtection="1">
      <alignment horizontal="right"/>
      <protection hidden="1"/>
    </xf>
    <xf numFmtId="3" fontId="6" fillId="0" borderId="63" xfId="0" applyNumberFormat="1" applyFont="1" applyBorder="1" applyAlignment="1" applyProtection="1">
      <alignment horizontal="right"/>
      <protection hidden="1"/>
    </xf>
    <xf numFmtId="3" fontId="6" fillId="0" borderId="28" xfId="0" applyNumberFormat="1" applyFont="1" applyBorder="1" applyAlignment="1" applyProtection="1">
      <alignment horizontal="right"/>
      <protection hidden="1"/>
    </xf>
    <xf numFmtId="3" fontId="6" fillId="0" borderId="76" xfId="0" applyNumberFormat="1" applyFont="1" applyBorder="1" applyAlignment="1" applyProtection="1">
      <alignment horizontal="right"/>
      <protection hidden="1"/>
    </xf>
    <xf numFmtId="3" fontId="6" fillId="0" borderId="47" xfId="0" applyNumberFormat="1" applyFont="1" applyBorder="1" applyAlignment="1" applyProtection="1">
      <alignment horizontal="right"/>
      <protection hidden="1"/>
    </xf>
    <xf numFmtId="3" fontId="6" fillId="0" borderId="55" xfId="0" applyNumberFormat="1" applyFont="1" applyBorder="1" applyAlignment="1" applyProtection="1">
      <alignment horizontal="right"/>
      <protection hidden="1"/>
    </xf>
    <xf numFmtId="3" fontId="6" fillId="0" borderId="88" xfId="0" applyNumberFormat="1" applyFont="1" applyBorder="1" applyAlignment="1" applyProtection="1">
      <alignment horizontal="right"/>
      <protection hidden="1"/>
    </xf>
    <xf numFmtId="3" fontId="6" fillId="0" borderId="29" xfId="0" applyNumberFormat="1" applyFont="1" applyBorder="1" applyAlignment="1" applyProtection="1">
      <alignment horizontal="right"/>
      <protection hidden="1"/>
    </xf>
    <xf numFmtId="3" fontId="6" fillId="0" borderId="58" xfId="0" applyNumberFormat="1" applyFont="1" applyBorder="1" applyAlignment="1" applyProtection="1">
      <alignment horizontal="right"/>
      <protection hidden="1"/>
    </xf>
    <xf numFmtId="3" fontId="6" fillId="0" borderId="69" xfId="0" applyNumberFormat="1" applyFont="1" applyBorder="1" applyAlignment="1" applyProtection="1">
      <alignment horizontal="right"/>
      <protection hidden="1"/>
    </xf>
    <xf numFmtId="3" fontId="6" fillId="0" borderId="72" xfId="0" applyNumberFormat="1" applyFont="1" applyBorder="1" applyAlignment="1" applyProtection="1">
      <alignment horizontal="right"/>
      <protection hidden="1"/>
    </xf>
    <xf numFmtId="3" fontId="6" fillId="0" borderId="71" xfId="0" applyNumberFormat="1" applyFont="1" applyBorder="1" applyAlignment="1" applyProtection="1">
      <alignment horizontal="right"/>
      <protection hidden="1"/>
    </xf>
    <xf numFmtId="3" fontId="6" fillId="0" borderId="70" xfId="0" applyNumberFormat="1" applyFont="1" applyBorder="1" applyAlignment="1" applyProtection="1">
      <alignment horizontal="right"/>
      <protection hidden="1"/>
    </xf>
    <xf numFmtId="3" fontId="6" fillId="0" borderId="194" xfId="0" applyNumberFormat="1" applyFont="1" applyBorder="1" applyAlignment="1" applyProtection="1">
      <alignment horizontal="right"/>
      <protection hidden="1"/>
    </xf>
    <xf numFmtId="0" fontId="6" fillId="0" borderId="141" xfId="0" applyFont="1" applyBorder="1" applyAlignment="1" applyProtection="1">
      <alignment horizontal="left" vertical="center"/>
      <protection hidden="1"/>
    </xf>
    <xf numFmtId="3" fontId="6" fillId="0" borderId="141" xfId="0" applyNumberFormat="1" applyFont="1" applyBorder="1" applyProtection="1">
      <protection hidden="1"/>
    </xf>
    <xf numFmtId="3" fontId="6" fillId="0" borderId="139" xfId="0" applyNumberFormat="1" applyFont="1" applyBorder="1" applyProtection="1">
      <protection hidden="1"/>
    </xf>
    <xf numFmtId="0" fontId="57" fillId="0" borderId="0" xfId="0" applyFont="1" applyProtection="1">
      <protection hidden="1"/>
    </xf>
    <xf numFmtId="0" fontId="22" fillId="0" borderId="0" xfId="0" applyFont="1" applyProtection="1">
      <protection hidden="1"/>
    </xf>
    <xf numFmtId="0" fontId="22" fillId="0" borderId="0" xfId="1" applyFont="1" applyAlignment="1" applyProtection="1">
      <alignment horizontal="left" vertical="center"/>
      <protection hidden="1"/>
    </xf>
    <xf numFmtId="0" fontId="5" fillId="0" borderId="0" xfId="1" applyAlignment="1" applyProtection="1">
      <alignment horizontal="left"/>
      <protection hidden="1"/>
    </xf>
    <xf numFmtId="0" fontId="22" fillId="0" borderId="0" xfId="1" quotePrefix="1" applyFont="1" applyAlignment="1" applyProtection="1">
      <alignment horizontal="left" vertical="center"/>
      <protection hidden="1"/>
    </xf>
    <xf numFmtId="0" fontId="23" fillId="0" borderId="0" xfId="0" applyFont="1" applyAlignment="1" applyProtection="1">
      <alignment vertical="center" wrapText="1"/>
      <protection hidden="1"/>
    </xf>
    <xf numFmtId="0" fontId="22" fillId="0" borderId="0" xfId="0" applyFont="1" applyAlignment="1" applyProtection="1">
      <alignment horizontal="left"/>
      <protection hidden="1"/>
    </xf>
    <xf numFmtId="0" fontId="22" fillId="0" borderId="0" xfId="0" applyFont="1" applyAlignment="1" applyProtection="1">
      <alignment horizontal="left" vertical="center"/>
      <protection hidden="1"/>
    </xf>
    <xf numFmtId="0" fontId="23" fillId="0" borderId="0" xfId="0" applyFont="1" applyAlignment="1" applyProtection="1">
      <alignment vertical="center"/>
      <protection hidden="1"/>
    </xf>
    <xf numFmtId="0" fontId="23" fillId="0" borderId="0" xfId="0" applyFont="1" applyAlignment="1" applyProtection="1">
      <alignment horizontal="center" vertical="center"/>
      <protection hidden="1"/>
    </xf>
    <xf numFmtId="0" fontId="48" fillId="0" borderId="0" xfId="0" applyFont="1" applyAlignment="1" applyProtection="1">
      <alignment horizontal="left" vertical="center" indent="8"/>
      <protection hidden="1"/>
    </xf>
    <xf numFmtId="0" fontId="12" fillId="0" borderId="0" xfId="0" applyFont="1" applyAlignment="1" applyProtection="1">
      <alignment vertical="center" wrapText="1"/>
      <protection hidden="1"/>
    </xf>
    <xf numFmtId="0" fontId="14" fillId="0" borderId="0" xfId="0" applyFont="1" applyAlignment="1" applyProtection="1">
      <alignment vertical="center" wrapText="1"/>
      <protection hidden="1"/>
    </xf>
    <xf numFmtId="0" fontId="9" fillId="0" borderId="0" xfId="0" applyFont="1" applyAlignment="1" applyProtection="1">
      <alignment vertical="center"/>
      <protection hidden="1"/>
    </xf>
    <xf numFmtId="0" fontId="19" fillId="0" borderId="0" xfId="1" applyFont="1" applyBorder="1" applyAlignment="1" applyProtection="1">
      <alignment wrapText="1"/>
      <protection hidden="1"/>
    </xf>
    <xf numFmtId="0" fontId="12" fillId="0" borderId="0" xfId="0" applyFont="1" applyProtection="1">
      <protection hidden="1"/>
    </xf>
    <xf numFmtId="0" fontId="18" fillId="0" borderId="0" xfId="0" applyFont="1" applyProtection="1">
      <protection hidden="1"/>
    </xf>
    <xf numFmtId="0" fontId="6" fillId="0" borderId="0" xfId="0" applyFont="1" applyAlignment="1" applyProtection="1">
      <alignment horizontal="left" indent="2"/>
      <protection hidden="1"/>
    </xf>
    <xf numFmtId="0" fontId="6" fillId="0" borderId="0" xfId="0" applyFont="1" applyAlignment="1" applyProtection="1">
      <alignment vertical="top" wrapText="1"/>
      <protection hidden="1"/>
    </xf>
    <xf numFmtId="0" fontId="22" fillId="3" borderId="1" xfId="0" applyFont="1" applyFill="1" applyBorder="1" applyAlignment="1" applyProtection="1">
      <alignment horizontal="center"/>
      <protection hidden="1"/>
    </xf>
    <xf numFmtId="0" fontId="23" fillId="3" borderId="2" xfId="0" applyFont="1" applyFill="1" applyBorder="1" applyAlignment="1" applyProtection="1">
      <alignment horizontal="center" vertical="center"/>
      <protection hidden="1"/>
    </xf>
    <xf numFmtId="0" fontId="23" fillId="3" borderId="3" xfId="0" applyFont="1" applyFill="1" applyBorder="1" applyAlignment="1" applyProtection="1">
      <alignment horizontal="center" vertical="center"/>
      <protection hidden="1"/>
    </xf>
    <xf numFmtId="0" fontId="22" fillId="2" borderId="25" xfId="0" applyFont="1" applyFill="1" applyBorder="1" applyAlignment="1" applyProtection="1">
      <alignment vertical="center"/>
      <protection hidden="1"/>
    </xf>
    <xf numFmtId="0" fontId="50" fillId="0" borderId="104" xfId="1" applyFont="1" applyBorder="1" applyAlignment="1" applyProtection="1">
      <alignment horizontal="left" vertical="center" indent="1"/>
      <protection hidden="1"/>
    </xf>
    <xf numFmtId="0" fontId="54" fillId="11" borderId="105" xfId="0" applyFont="1" applyFill="1" applyBorder="1" applyAlignment="1" applyProtection="1">
      <alignment horizontal="left" vertical="center"/>
      <protection hidden="1"/>
    </xf>
    <xf numFmtId="0" fontId="22" fillId="0" borderId="0" xfId="0" applyFont="1" applyAlignment="1" applyProtection="1">
      <alignment vertical="center"/>
      <protection hidden="1"/>
    </xf>
    <xf numFmtId="0" fontId="54" fillId="11" borderId="109" xfId="0" applyFont="1" applyFill="1" applyBorder="1" applyAlignment="1" applyProtection="1">
      <alignment horizontal="left" vertical="center"/>
      <protection hidden="1"/>
    </xf>
    <xf numFmtId="0" fontId="54" fillId="0" borderId="105" xfId="0" applyFont="1" applyBorder="1" applyAlignment="1" applyProtection="1">
      <alignment vertical="center"/>
      <protection hidden="1"/>
    </xf>
    <xf numFmtId="0" fontId="50" fillId="0" borderId="9" xfId="1" applyFont="1" applyBorder="1" applyAlignment="1" applyProtection="1">
      <alignment horizontal="left" vertical="center" indent="1"/>
      <protection hidden="1"/>
    </xf>
    <xf numFmtId="0" fontId="54" fillId="0" borderId="10" xfId="0" applyFont="1" applyBorder="1" applyAlignment="1" applyProtection="1">
      <alignment vertical="center"/>
      <protection hidden="1"/>
    </xf>
    <xf numFmtId="0" fontId="50" fillId="0" borderId="14" xfId="1" applyFont="1" applyBorder="1" applyAlignment="1" applyProtection="1">
      <alignment horizontal="left" vertical="center" indent="1"/>
      <protection hidden="1"/>
    </xf>
    <xf numFmtId="0" fontId="54" fillId="0" borderId="109" xfId="0" applyFont="1" applyBorder="1" applyAlignment="1" applyProtection="1">
      <alignment vertical="center"/>
      <protection hidden="1"/>
    </xf>
    <xf numFmtId="0" fontId="50" fillId="11" borderId="104" xfId="1" applyFont="1" applyFill="1" applyBorder="1" applyAlignment="1" applyProtection="1">
      <alignment horizontal="left" vertical="center" wrapText="1" indent="1"/>
      <protection hidden="1"/>
    </xf>
    <xf numFmtId="0" fontId="50" fillId="11" borderId="6" xfId="1" applyFont="1" applyFill="1" applyBorder="1" applyAlignment="1" applyProtection="1">
      <alignment horizontal="left" vertical="center" indent="1"/>
      <protection hidden="1"/>
    </xf>
    <xf numFmtId="0" fontId="54" fillId="11" borderId="10" xfId="0" applyFont="1" applyFill="1" applyBorder="1" applyAlignment="1" applyProtection="1">
      <alignment horizontal="left" vertical="center"/>
      <protection hidden="1"/>
    </xf>
    <xf numFmtId="0" fontId="22" fillId="0" borderId="0" xfId="0" applyFont="1" applyAlignment="1" applyProtection="1">
      <alignment vertical="center" wrapText="1"/>
      <protection hidden="1"/>
    </xf>
    <xf numFmtId="0" fontId="50" fillId="11" borderId="9" xfId="1" applyFont="1" applyFill="1" applyBorder="1" applyAlignment="1" applyProtection="1">
      <alignment horizontal="left" vertical="center" indent="1"/>
      <protection hidden="1"/>
    </xf>
    <xf numFmtId="0" fontId="50" fillId="11" borderId="14" xfId="1" applyFont="1" applyFill="1" applyBorder="1" applyAlignment="1" applyProtection="1">
      <alignment horizontal="left" vertical="center" indent="1"/>
      <protection hidden="1"/>
    </xf>
    <xf numFmtId="0" fontId="50" fillId="11" borderId="184" xfId="1" applyFont="1" applyFill="1" applyBorder="1" applyAlignment="1" applyProtection="1">
      <alignment horizontal="left" vertical="center" indent="1"/>
      <protection hidden="1"/>
    </xf>
    <xf numFmtId="0" fontId="54" fillId="11" borderId="30" xfId="0" applyFont="1" applyFill="1" applyBorder="1" applyAlignment="1" applyProtection="1">
      <alignment horizontal="left" vertical="center"/>
      <protection hidden="1"/>
    </xf>
    <xf numFmtId="0" fontId="50" fillId="11" borderId="104" xfId="1" applyFont="1" applyFill="1" applyBorder="1" applyAlignment="1" applyProtection="1">
      <alignment horizontal="left" vertical="center" indent="1"/>
      <protection hidden="1"/>
    </xf>
    <xf numFmtId="0" fontId="50" fillId="11" borderId="6" xfId="1" applyFont="1" applyFill="1" applyBorder="1" applyAlignment="1" applyProtection="1">
      <alignment horizontal="left" vertical="center" wrapText="1" indent="1"/>
      <protection hidden="1"/>
    </xf>
    <xf numFmtId="0" fontId="22" fillId="0" borderId="0" xfId="0" applyFont="1" applyAlignment="1" applyProtection="1">
      <alignment horizontal="left" vertical="center" indent="1"/>
      <protection hidden="1"/>
    </xf>
    <xf numFmtId="0" fontId="50" fillId="11" borderId="108" xfId="1" applyFont="1" applyFill="1" applyBorder="1" applyAlignment="1" applyProtection="1">
      <alignment horizontal="left" vertical="center" wrapText="1" indent="1"/>
      <protection hidden="1"/>
    </xf>
    <xf numFmtId="0" fontId="22" fillId="2" borderId="26" xfId="0" applyFont="1" applyFill="1" applyBorder="1" applyAlignment="1" applyProtection="1">
      <alignment vertical="center"/>
      <protection hidden="1"/>
    </xf>
    <xf numFmtId="0" fontId="43" fillId="10" borderId="133" xfId="1" applyFont="1" applyFill="1" applyBorder="1" applyAlignment="1" applyProtection="1">
      <alignment vertical="center"/>
      <protection hidden="1"/>
    </xf>
    <xf numFmtId="0" fontId="54" fillId="11" borderId="139" xfId="0" applyFont="1" applyFill="1" applyBorder="1" applyAlignment="1" applyProtection="1">
      <alignment horizontal="left" vertical="center"/>
      <protection hidden="1"/>
    </xf>
    <xf numFmtId="0" fontId="9" fillId="10" borderId="6" xfId="0" applyFont="1" applyFill="1" applyBorder="1" applyAlignment="1" applyProtection="1">
      <alignment horizontal="center" vertical="center"/>
      <protection hidden="1"/>
    </xf>
    <xf numFmtId="0" fontId="9" fillId="10" borderId="9" xfId="0" applyFont="1" applyFill="1" applyBorder="1" applyAlignment="1" applyProtection="1">
      <alignment horizontal="center" vertical="center"/>
      <protection hidden="1"/>
    </xf>
    <xf numFmtId="0" fontId="9" fillId="10" borderId="10" xfId="0" applyFont="1" applyFill="1" applyBorder="1" applyAlignment="1" applyProtection="1">
      <alignment horizontal="center" vertical="center"/>
      <protection hidden="1"/>
    </xf>
    <xf numFmtId="0" fontId="12" fillId="0" borderId="8" xfId="0" applyFont="1" applyBorder="1" applyAlignment="1" applyProtection="1">
      <alignment horizontal="left" vertical="center" wrapText="1"/>
      <protection hidden="1"/>
    </xf>
    <xf numFmtId="3" fontId="6" fillId="0" borderId="9" xfId="0" applyNumberFormat="1" applyFont="1" applyBorder="1" applyAlignment="1" applyProtection="1">
      <alignment horizontal="right" vertical="center"/>
      <protection hidden="1"/>
    </xf>
    <xf numFmtId="0" fontId="6" fillId="0" borderId="9" xfId="0" applyFont="1" applyBorder="1" applyAlignment="1" applyProtection="1">
      <alignment horizontal="right" vertical="center"/>
      <protection hidden="1"/>
    </xf>
    <xf numFmtId="3" fontId="6" fillId="0" borderId="9" xfId="0" applyNumberFormat="1" applyFont="1" applyBorder="1" applyAlignment="1" applyProtection="1">
      <alignment vertical="center"/>
      <protection hidden="1"/>
    </xf>
    <xf numFmtId="4" fontId="6" fillId="0" borderId="9" xfId="0" applyNumberFormat="1" applyFont="1" applyBorder="1" applyAlignment="1" applyProtection="1">
      <alignment vertical="center"/>
      <protection hidden="1"/>
    </xf>
    <xf numFmtId="166" fontId="6" fillId="0" borderId="9" xfId="0" applyNumberFormat="1" applyFont="1" applyBorder="1" applyAlignment="1" applyProtection="1">
      <alignment horizontal="right" vertical="center"/>
      <protection hidden="1"/>
    </xf>
    <xf numFmtId="3" fontId="6" fillId="0" borderId="9" xfId="0" applyNumberFormat="1" applyFont="1" applyBorder="1" applyProtection="1">
      <protection hidden="1"/>
    </xf>
    <xf numFmtId="3" fontId="14" fillId="0" borderId="9" xfId="0" applyNumberFormat="1" applyFont="1" applyBorder="1" applyProtection="1">
      <protection hidden="1"/>
    </xf>
    <xf numFmtId="166" fontId="6" fillId="0" borderId="10" xfId="0" applyNumberFormat="1" applyFont="1" applyBorder="1" applyAlignment="1" applyProtection="1">
      <alignment horizontal="right" vertical="center"/>
      <protection hidden="1"/>
    </xf>
    <xf numFmtId="0" fontId="12" fillId="0" borderId="22" xfId="0" applyFont="1" applyBorder="1" applyAlignment="1" applyProtection="1">
      <alignment horizontal="left" vertical="center"/>
      <protection hidden="1"/>
    </xf>
    <xf numFmtId="3" fontId="6" fillId="0" borderId="14" xfId="0" applyNumberFormat="1" applyFont="1" applyBorder="1" applyAlignment="1" applyProtection="1">
      <alignment horizontal="right" vertical="center"/>
      <protection hidden="1"/>
    </xf>
    <xf numFmtId="0" fontId="6" fillId="0" borderId="14" xfId="0" applyFont="1" applyBorder="1" applyAlignment="1" applyProtection="1">
      <alignment horizontal="right" vertical="center"/>
      <protection hidden="1"/>
    </xf>
    <xf numFmtId="3" fontId="6" fillId="0" borderId="14" xfId="0" applyNumberFormat="1" applyFont="1" applyBorder="1" applyAlignment="1" applyProtection="1">
      <alignment vertical="center"/>
      <protection hidden="1"/>
    </xf>
    <xf numFmtId="166" fontId="6" fillId="0" borderId="14" xfId="0" applyNumberFormat="1" applyFont="1" applyBorder="1" applyAlignment="1" applyProtection="1">
      <alignment horizontal="right" vertical="center"/>
      <protection hidden="1"/>
    </xf>
    <xf numFmtId="4" fontId="6" fillId="0" borderId="14" xfId="0" applyNumberFormat="1" applyFont="1" applyBorder="1" applyAlignment="1" applyProtection="1">
      <alignment vertical="center"/>
      <protection hidden="1"/>
    </xf>
    <xf numFmtId="166" fontId="6" fillId="0" borderId="15" xfId="0" applyNumberFormat="1" applyFont="1" applyBorder="1" applyAlignment="1" applyProtection="1">
      <alignment horizontal="right" vertical="center"/>
      <protection hidden="1"/>
    </xf>
    <xf numFmtId="0" fontId="7" fillId="0" borderId="138" xfId="0" applyFont="1" applyBorder="1" applyAlignment="1" applyProtection="1">
      <alignment vertical="center"/>
      <protection hidden="1"/>
    </xf>
    <xf numFmtId="3" fontId="6" fillId="0" borderId="141" xfId="0" applyNumberFormat="1" applyFont="1" applyBorder="1" applyAlignment="1" applyProtection="1">
      <alignment horizontal="right" vertical="center"/>
      <protection hidden="1"/>
    </xf>
    <xf numFmtId="0" fontId="6" fillId="0" borderId="141" xfId="0" applyFont="1" applyBorder="1" applyAlignment="1" applyProtection="1">
      <alignment vertical="center"/>
      <protection hidden="1"/>
    </xf>
    <xf numFmtId="0" fontId="6" fillId="0" borderId="141" xfId="0" applyFont="1" applyBorder="1" applyAlignment="1" applyProtection="1">
      <alignment horizontal="right" vertical="center"/>
      <protection hidden="1"/>
    </xf>
    <xf numFmtId="0" fontId="6" fillId="0" borderId="139" xfId="0" applyFont="1" applyBorder="1" applyAlignment="1" applyProtection="1">
      <alignment vertical="center"/>
      <protection hidden="1"/>
    </xf>
    <xf numFmtId="4" fontId="6" fillId="0" borderId="0" xfId="0" applyNumberFormat="1" applyFont="1" applyAlignment="1" applyProtection="1">
      <alignment horizontal="left" vertical="center"/>
      <protection hidden="1"/>
    </xf>
    <xf numFmtId="3" fontId="6" fillId="0" borderId="0" xfId="0" applyNumberFormat="1" applyFont="1" applyAlignment="1" applyProtection="1">
      <alignment vertical="center"/>
      <protection hidden="1"/>
    </xf>
    <xf numFmtId="0" fontId="6" fillId="0" borderId="30" xfId="0" applyFont="1" applyBorder="1" applyAlignment="1" applyProtection="1">
      <alignment vertical="center" textRotation="255"/>
      <protection hidden="1"/>
    </xf>
    <xf numFmtId="0" fontId="6" fillId="0" borderId="0" xfId="0" applyFont="1" applyAlignment="1" applyProtection="1">
      <alignment vertical="center" textRotation="255"/>
      <protection hidden="1"/>
    </xf>
    <xf numFmtId="3" fontId="0" fillId="0" borderId="0" xfId="0" applyNumberFormat="1" applyAlignment="1" applyProtection="1">
      <alignment vertical="center"/>
      <protection hidden="1"/>
    </xf>
    <xf numFmtId="0" fontId="6" fillId="0" borderId="8" xfId="0" applyFont="1" applyBorder="1" applyAlignment="1" applyProtection="1">
      <alignment horizontal="left" vertical="center" wrapText="1"/>
      <protection hidden="1"/>
    </xf>
    <xf numFmtId="165" fontId="6" fillId="0" borderId="246" xfId="0" applyNumberFormat="1" applyFont="1" applyBorder="1" applyAlignment="1" applyProtection="1">
      <alignment horizontal="right" vertical="center"/>
      <protection hidden="1"/>
    </xf>
    <xf numFmtId="165" fontId="6" fillId="0" borderId="249" xfId="0" applyNumberFormat="1" applyFont="1" applyBorder="1" applyAlignment="1" applyProtection="1">
      <alignment horizontal="right" vertical="center"/>
      <protection hidden="1"/>
    </xf>
    <xf numFmtId="3" fontId="6" fillId="0" borderId="249" xfId="0" applyNumberFormat="1" applyFont="1" applyBorder="1" applyAlignment="1" applyProtection="1">
      <alignment horizontal="right" vertical="center"/>
      <protection hidden="1"/>
    </xf>
    <xf numFmtId="166" fontId="6" fillId="0" borderId="9" xfId="4" applyNumberFormat="1" applyFont="1" applyFill="1" applyBorder="1" applyAlignment="1" applyProtection="1">
      <alignment horizontal="right" vertical="center"/>
      <protection hidden="1"/>
    </xf>
    <xf numFmtId="166" fontId="6" fillId="0" borderId="9" xfId="4" applyNumberFormat="1" applyFont="1" applyBorder="1" applyAlignment="1" applyProtection="1">
      <alignment horizontal="right" vertical="center"/>
      <protection hidden="1"/>
    </xf>
    <xf numFmtId="3" fontId="14" fillId="0" borderId="9" xfId="0" applyNumberFormat="1" applyFont="1" applyBorder="1" applyAlignment="1" applyProtection="1">
      <alignment vertical="center"/>
      <protection hidden="1"/>
    </xf>
    <xf numFmtId="166" fontId="14" fillId="0" borderId="9" xfId="0" applyNumberFormat="1" applyFont="1" applyBorder="1" applyAlignment="1" applyProtection="1">
      <alignment vertical="center"/>
      <protection hidden="1"/>
    </xf>
    <xf numFmtId="166" fontId="14" fillId="0" borderId="10" xfId="0" applyNumberFormat="1" applyFont="1" applyBorder="1" applyAlignment="1" applyProtection="1">
      <alignment vertical="center"/>
      <protection hidden="1"/>
    </xf>
    <xf numFmtId="0" fontId="6" fillId="0" borderId="8" xfId="0" applyFont="1" applyBorder="1" applyAlignment="1" applyProtection="1">
      <alignment horizontal="left" vertical="center"/>
      <protection hidden="1"/>
    </xf>
    <xf numFmtId="165" fontId="6" fillId="0" borderId="247" xfId="0" applyNumberFormat="1" applyFont="1" applyBorder="1" applyAlignment="1" applyProtection="1">
      <alignment horizontal="right" vertical="center"/>
      <protection hidden="1"/>
    </xf>
    <xf numFmtId="165" fontId="6" fillId="0" borderId="250" xfId="0" applyNumberFormat="1" applyFont="1" applyBorder="1" applyAlignment="1" applyProtection="1">
      <alignment horizontal="right" vertical="center"/>
      <protection hidden="1"/>
    </xf>
    <xf numFmtId="3" fontId="6" fillId="0" borderId="250" xfId="0" applyNumberFormat="1" applyFont="1" applyBorder="1" applyAlignment="1" applyProtection="1">
      <alignment horizontal="right" vertical="center"/>
      <protection hidden="1"/>
    </xf>
    <xf numFmtId="43" fontId="6" fillId="0" borderId="9" xfId="0" applyNumberFormat="1" applyFont="1" applyBorder="1" applyAlignment="1" applyProtection="1">
      <alignment horizontal="right" vertical="center"/>
      <protection hidden="1"/>
    </xf>
    <xf numFmtId="0" fontId="14" fillId="0" borderId="9" xfId="0" applyFont="1" applyBorder="1" applyAlignment="1" applyProtection="1">
      <alignment vertical="center"/>
      <protection hidden="1"/>
    </xf>
    <xf numFmtId="3" fontId="6" fillId="0" borderId="247" xfId="0" applyNumberFormat="1" applyFont="1" applyBorder="1" applyAlignment="1" applyProtection="1">
      <alignment horizontal="right" vertical="center" wrapText="1"/>
      <protection hidden="1"/>
    </xf>
    <xf numFmtId="3" fontId="6" fillId="0" borderId="250" xfId="0" applyNumberFormat="1" applyFont="1" applyBorder="1" applyAlignment="1" applyProtection="1">
      <alignment horizontal="right" vertical="center" wrapText="1"/>
      <protection hidden="1"/>
    </xf>
    <xf numFmtId="3" fontId="6" fillId="0" borderId="247" xfId="0" applyNumberFormat="1" applyFont="1" applyBorder="1" applyAlignment="1" applyProtection="1">
      <alignment horizontal="right" vertical="center"/>
      <protection hidden="1"/>
    </xf>
    <xf numFmtId="2" fontId="6" fillId="0" borderId="9" xfId="4" applyNumberFormat="1" applyFont="1" applyBorder="1" applyAlignment="1" applyProtection="1">
      <alignment horizontal="right" vertical="center"/>
      <protection hidden="1"/>
    </xf>
    <xf numFmtId="0" fontId="6" fillId="0" borderId="114" xfId="0" applyFont="1" applyBorder="1" applyAlignment="1" applyProtection="1">
      <alignment horizontal="left" vertical="center"/>
      <protection hidden="1"/>
    </xf>
    <xf numFmtId="3" fontId="6" fillId="0" borderId="248" xfId="0" applyNumberFormat="1" applyFont="1" applyBorder="1" applyAlignment="1" applyProtection="1">
      <alignment horizontal="right" vertical="center"/>
      <protection hidden="1"/>
    </xf>
    <xf numFmtId="3" fontId="6" fillId="0" borderId="251" xfId="0" applyNumberFormat="1" applyFont="1" applyBorder="1" applyAlignment="1" applyProtection="1">
      <alignment horizontal="right" vertical="center"/>
      <protection hidden="1"/>
    </xf>
    <xf numFmtId="166" fontId="6" fillId="0" borderId="108" xfId="4" applyNumberFormat="1" applyFont="1" applyFill="1" applyBorder="1" applyAlignment="1" applyProtection="1">
      <alignment horizontal="right" vertical="center"/>
      <protection hidden="1"/>
    </xf>
    <xf numFmtId="2" fontId="6" fillId="0" borderId="108" xfId="4" applyNumberFormat="1" applyFont="1" applyBorder="1" applyAlignment="1" applyProtection="1">
      <alignment horizontal="right" vertical="center"/>
      <protection hidden="1"/>
    </xf>
    <xf numFmtId="3" fontId="14" fillId="0" borderId="108" xfId="0" applyNumberFormat="1" applyFont="1" applyBorder="1" applyAlignment="1" applyProtection="1">
      <alignment vertical="center"/>
      <protection hidden="1"/>
    </xf>
    <xf numFmtId="166" fontId="14" fillId="0" borderId="108" xfId="0" applyNumberFormat="1" applyFont="1" applyBorder="1" applyAlignment="1" applyProtection="1">
      <alignment vertical="center"/>
      <protection hidden="1"/>
    </xf>
    <xf numFmtId="166" fontId="14" fillId="0" borderId="109" xfId="0" applyNumberFormat="1" applyFont="1" applyBorder="1" applyAlignment="1" applyProtection="1">
      <alignment vertical="center"/>
      <protection hidden="1"/>
    </xf>
    <xf numFmtId="0" fontId="7" fillId="0" borderId="225" xfId="0" applyFont="1" applyBorder="1" applyAlignment="1" applyProtection="1">
      <alignment vertical="center"/>
      <protection hidden="1"/>
    </xf>
    <xf numFmtId="0" fontId="40" fillId="0" borderId="4" xfId="0" applyFont="1" applyBorder="1" applyAlignment="1" applyProtection="1">
      <alignment horizontal="center" vertical="center" wrapText="1"/>
      <protection hidden="1"/>
    </xf>
    <xf numFmtId="0" fontId="6" fillId="0" borderId="0" xfId="0" applyFont="1" applyAlignment="1" applyProtection="1">
      <alignment horizontal="left" vertical="center"/>
      <protection hidden="1"/>
    </xf>
    <xf numFmtId="0" fontId="11" fillId="0" borderId="0" xfId="0" applyFont="1" applyAlignment="1" applyProtection="1">
      <alignment horizontal="center" vertical="center"/>
      <protection hidden="1"/>
    </xf>
    <xf numFmtId="0" fontId="16" fillId="0" borderId="0" xfId="0" applyFont="1" applyProtection="1">
      <protection hidden="1"/>
    </xf>
    <xf numFmtId="0" fontId="16" fillId="0" borderId="0" xfId="0" applyFont="1" applyAlignment="1" applyProtection="1">
      <alignment horizontal="left"/>
      <protection hidden="1"/>
    </xf>
    <xf numFmtId="0" fontId="16" fillId="0" borderId="0" xfId="0" applyFont="1" applyAlignment="1" applyProtection="1">
      <alignment horizontal="center" vertical="center"/>
      <protection hidden="1"/>
    </xf>
    <xf numFmtId="0" fontId="9" fillId="10" borderId="36" xfId="0" applyFont="1" applyFill="1" applyBorder="1" applyAlignment="1" applyProtection="1">
      <alignment horizontal="center"/>
      <protection hidden="1"/>
    </xf>
    <xf numFmtId="0" fontId="9" fillId="10" borderId="14" xfId="0" applyFont="1" applyFill="1" applyBorder="1" applyAlignment="1" applyProtection="1">
      <alignment horizontal="center"/>
      <protection hidden="1"/>
    </xf>
    <xf numFmtId="0" fontId="9" fillId="10" borderId="33" xfId="0" applyFont="1" applyFill="1" applyBorder="1" applyAlignment="1" applyProtection="1">
      <alignment horizontal="center"/>
      <protection hidden="1"/>
    </xf>
    <xf numFmtId="0" fontId="12" fillId="0" borderId="5" xfId="0" applyFont="1" applyBorder="1" applyAlignment="1" applyProtection="1">
      <alignment horizontal="left" vertical="center"/>
      <protection hidden="1"/>
    </xf>
    <xf numFmtId="0" fontId="12" fillId="0" borderId="6" xfId="0" applyFont="1" applyBorder="1" applyAlignment="1" applyProtection="1">
      <alignment horizontal="left" vertical="center"/>
      <protection hidden="1"/>
    </xf>
    <xf numFmtId="3" fontId="6" fillId="0" borderId="6" xfId="0" applyNumberFormat="1" applyFont="1" applyBorder="1" applyProtection="1">
      <protection hidden="1"/>
    </xf>
    <xf numFmtId="3" fontId="6" fillId="0" borderId="36" xfId="0" applyNumberFormat="1" applyFont="1" applyBorder="1" applyProtection="1">
      <protection hidden="1"/>
    </xf>
    <xf numFmtId="0" fontId="12" fillId="0" borderId="9" xfId="0" applyFont="1" applyBorder="1" applyAlignment="1" applyProtection="1">
      <alignment horizontal="left" vertical="center"/>
      <protection hidden="1"/>
    </xf>
    <xf numFmtId="3" fontId="6" fillId="0" borderId="31" xfId="0" applyNumberFormat="1" applyFont="1" applyBorder="1" applyProtection="1">
      <protection hidden="1"/>
    </xf>
    <xf numFmtId="3" fontId="6" fillId="0" borderId="233" xfId="0" applyNumberFormat="1" applyFont="1" applyBorder="1" applyProtection="1">
      <protection hidden="1"/>
    </xf>
    <xf numFmtId="3" fontId="6" fillId="0" borderId="238" xfId="0" applyNumberFormat="1" applyFont="1" applyBorder="1" applyProtection="1">
      <protection hidden="1"/>
    </xf>
    <xf numFmtId="3" fontId="6" fillId="0" borderId="227" xfId="0" applyNumberFormat="1" applyFont="1" applyBorder="1" applyProtection="1">
      <protection hidden="1"/>
    </xf>
    <xf numFmtId="3" fontId="6" fillId="0" borderId="239" xfId="0" applyNumberFormat="1" applyFont="1" applyBorder="1" applyProtection="1">
      <protection hidden="1"/>
    </xf>
    <xf numFmtId="164" fontId="6" fillId="0" borderId="233" xfId="0" applyNumberFormat="1" applyFont="1" applyBorder="1" applyProtection="1">
      <protection hidden="1"/>
    </xf>
    <xf numFmtId="164" fontId="6" fillId="0" borderId="238" xfId="0" applyNumberFormat="1" applyFont="1" applyBorder="1" applyProtection="1">
      <protection hidden="1"/>
    </xf>
    <xf numFmtId="0" fontId="9" fillId="10" borderId="7" xfId="0" applyFont="1" applyFill="1" applyBorder="1" applyAlignment="1" applyProtection="1">
      <alignment horizontal="center"/>
      <protection hidden="1"/>
    </xf>
    <xf numFmtId="0" fontId="9" fillId="10" borderId="15" xfId="0" applyFont="1" applyFill="1" applyBorder="1" applyAlignment="1" applyProtection="1">
      <alignment horizontal="center"/>
      <protection hidden="1"/>
    </xf>
    <xf numFmtId="0" fontId="12" fillId="0" borderId="6" xfId="0" applyFont="1" applyBorder="1" applyAlignment="1" applyProtection="1">
      <alignment vertical="center"/>
      <protection hidden="1"/>
    </xf>
    <xf numFmtId="3" fontId="12" fillId="0" borderId="36" xfId="0" applyNumberFormat="1" applyFont="1" applyBorder="1" applyAlignment="1" applyProtection="1">
      <alignment horizontal="right" vertical="center"/>
      <protection hidden="1"/>
    </xf>
    <xf numFmtId="3" fontId="12" fillId="0" borderId="7" xfId="0" applyNumberFormat="1" applyFont="1" applyBorder="1" applyAlignment="1" applyProtection="1">
      <alignment horizontal="right" vertical="center"/>
      <protection hidden="1"/>
    </xf>
    <xf numFmtId="0" fontId="12" fillId="0" borderId="9" xfId="0" applyFont="1" applyBorder="1" applyAlignment="1" applyProtection="1">
      <alignment vertical="center"/>
      <protection hidden="1"/>
    </xf>
    <xf numFmtId="3" fontId="12" fillId="0" borderId="31" xfId="0" applyNumberFormat="1" applyFont="1" applyBorder="1" applyAlignment="1" applyProtection="1">
      <alignment horizontal="right" vertical="center"/>
      <protection hidden="1"/>
    </xf>
    <xf numFmtId="3" fontId="12" fillId="0" borderId="10" xfId="0" applyNumberFormat="1" applyFont="1" applyBorder="1" applyAlignment="1" applyProtection="1">
      <alignment horizontal="right" vertical="center"/>
      <protection hidden="1"/>
    </xf>
    <xf numFmtId="0" fontId="12" fillId="0" borderId="14" xfId="0" applyFont="1" applyBorder="1" applyAlignment="1" applyProtection="1">
      <alignment vertical="center"/>
      <protection hidden="1"/>
    </xf>
    <xf numFmtId="0" fontId="12" fillId="0" borderId="33" xfId="0" applyFont="1" applyBorder="1" applyAlignment="1" applyProtection="1">
      <alignment horizontal="right" vertical="center"/>
      <protection hidden="1"/>
    </xf>
    <xf numFmtId="0" fontId="12" fillId="0" borderId="15" xfId="0" applyFont="1" applyBorder="1" applyAlignment="1" applyProtection="1">
      <alignment horizontal="right" vertical="center"/>
      <protection hidden="1"/>
    </xf>
    <xf numFmtId="0" fontId="12" fillId="0" borderId="104" xfId="0" applyFont="1" applyBorder="1" applyAlignment="1" applyProtection="1">
      <alignment vertical="center"/>
      <protection hidden="1"/>
    </xf>
    <xf numFmtId="3" fontId="12" fillId="0" borderId="104" xfId="0" applyNumberFormat="1" applyFont="1" applyBorder="1" applyAlignment="1" applyProtection="1">
      <alignment horizontal="right" vertical="center"/>
      <protection hidden="1"/>
    </xf>
    <xf numFmtId="3" fontId="12" fillId="0" borderId="105" xfId="0" applyNumberFormat="1" applyFont="1" applyBorder="1" applyAlignment="1" applyProtection="1">
      <alignment horizontal="right" vertical="center"/>
      <protection hidden="1"/>
    </xf>
    <xf numFmtId="0" fontId="14" fillId="0" borderId="9" xfId="0" applyFont="1" applyBorder="1" applyAlignment="1" applyProtection="1">
      <alignment horizontal="right" vertical="center"/>
      <protection hidden="1"/>
    </xf>
    <xf numFmtId="0" fontId="14" fillId="0" borderId="10" xfId="0" applyFont="1" applyBorder="1" applyAlignment="1" applyProtection="1">
      <alignment horizontal="right" vertical="center"/>
      <protection hidden="1"/>
    </xf>
    <xf numFmtId="0" fontId="12" fillId="0" borderId="9" xfId="0" applyFont="1" applyBorder="1" applyAlignment="1" applyProtection="1">
      <alignment horizontal="right" vertical="center"/>
      <protection hidden="1"/>
    </xf>
    <xf numFmtId="0" fontId="12" fillId="0" borderId="10" xfId="0" applyFont="1" applyBorder="1" applyAlignment="1" applyProtection="1">
      <alignment horizontal="right" vertical="center"/>
      <protection hidden="1"/>
    </xf>
    <xf numFmtId="0" fontId="12" fillId="0" borderId="108" xfId="0" applyFont="1" applyBorder="1" applyAlignment="1" applyProtection="1">
      <alignment vertical="center"/>
      <protection hidden="1"/>
    </xf>
    <xf numFmtId="0" fontId="12" fillId="0" borderId="108" xfId="0" applyFont="1" applyBorder="1" applyAlignment="1" applyProtection="1">
      <alignment horizontal="right" vertical="center"/>
      <protection hidden="1"/>
    </xf>
    <xf numFmtId="0" fontId="12" fillId="0" borderId="109" xfId="0" applyFont="1" applyBorder="1" applyAlignment="1" applyProtection="1">
      <alignment horizontal="right" vertical="center"/>
      <protection hidden="1"/>
    </xf>
    <xf numFmtId="3" fontId="12" fillId="0" borderId="6" xfId="0" applyNumberFormat="1" applyFont="1" applyBorder="1" applyAlignment="1" applyProtection="1">
      <alignment horizontal="right" vertical="center"/>
      <protection hidden="1"/>
    </xf>
    <xf numFmtId="3" fontId="12" fillId="0" borderId="9" xfId="0" applyNumberFormat="1" applyFont="1" applyBorder="1" applyAlignment="1" applyProtection="1">
      <alignment horizontal="right" vertical="center"/>
      <protection hidden="1"/>
    </xf>
    <xf numFmtId="1" fontId="12" fillId="0" borderId="31" xfId="0" applyNumberFormat="1" applyFont="1" applyBorder="1" applyAlignment="1" applyProtection="1">
      <alignment horizontal="right" vertical="center"/>
      <protection hidden="1"/>
    </xf>
    <xf numFmtId="0" fontId="12" fillId="0" borderId="14" xfId="0" applyFont="1" applyBorder="1" applyAlignment="1" applyProtection="1">
      <alignment horizontal="right" vertical="center"/>
      <protection hidden="1"/>
    </xf>
    <xf numFmtId="3" fontId="6" fillId="0" borderId="139" xfId="0" applyNumberFormat="1" applyFont="1" applyBorder="1" applyAlignment="1" applyProtection="1">
      <alignment horizontal="right" vertical="center"/>
      <protection hidden="1"/>
    </xf>
    <xf numFmtId="0" fontId="30" fillId="12" borderId="23" xfId="0" applyFont="1" applyFill="1" applyBorder="1" applyAlignment="1" applyProtection="1">
      <alignment horizontal="center" vertical="center" wrapText="1"/>
      <protection hidden="1"/>
    </xf>
    <xf numFmtId="0" fontId="30" fillId="12" borderId="28" xfId="0" applyFont="1" applyFill="1" applyBorder="1" applyAlignment="1" applyProtection="1">
      <alignment vertical="center" wrapText="1"/>
      <protection hidden="1"/>
    </xf>
    <xf numFmtId="0" fontId="30" fillId="12" borderId="28" xfId="0" applyFont="1" applyFill="1" applyBorder="1" applyAlignment="1" applyProtection="1">
      <alignment horizontal="center" vertical="center" wrapText="1"/>
      <protection hidden="1"/>
    </xf>
    <xf numFmtId="0" fontId="30" fillId="12" borderId="55" xfId="0" applyFont="1" applyFill="1" applyBorder="1" applyAlignment="1" applyProtection="1">
      <alignment horizontal="center" vertical="center" wrapText="1"/>
      <protection hidden="1"/>
    </xf>
    <xf numFmtId="0" fontId="9" fillId="10" borderId="17" xfId="0" applyFont="1" applyFill="1" applyBorder="1" applyAlignment="1" applyProtection="1">
      <alignment horizontal="center" vertical="center"/>
      <protection hidden="1"/>
    </xf>
    <xf numFmtId="3" fontId="12" fillId="0" borderId="6" xfId="0" applyNumberFormat="1" applyFont="1" applyBorder="1" applyAlignment="1" applyProtection="1">
      <alignment vertical="center"/>
      <protection hidden="1"/>
    </xf>
    <xf numFmtId="3" fontId="12" fillId="0" borderId="9" xfId="0" applyNumberFormat="1" applyFont="1" applyBorder="1" applyAlignment="1" applyProtection="1">
      <alignment vertical="center"/>
      <protection hidden="1"/>
    </xf>
    <xf numFmtId="1" fontId="12" fillId="0" borderId="9" xfId="0" applyNumberFormat="1" applyFont="1" applyBorder="1" applyAlignment="1" applyProtection="1">
      <alignment vertical="center"/>
      <protection hidden="1"/>
    </xf>
    <xf numFmtId="0" fontId="12" fillId="0" borderId="14" xfId="0" applyFont="1" applyBorder="1" applyAlignment="1" applyProtection="1">
      <alignment horizontal="left" vertical="center"/>
      <protection hidden="1"/>
    </xf>
    <xf numFmtId="0" fontId="12" fillId="0" borderId="9" xfId="0" applyFont="1" applyBorder="1" applyAlignment="1" applyProtection="1">
      <alignment horizontal="left" vertical="center" wrapText="1"/>
      <protection hidden="1"/>
    </xf>
    <xf numFmtId="3" fontId="12" fillId="0" borderId="195" xfId="0" applyNumberFormat="1" applyFont="1" applyBorder="1" applyAlignment="1" applyProtection="1">
      <alignment vertical="center"/>
      <protection hidden="1"/>
    </xf>
    <xf numFmtId="1" fontId="12" fillId="0" borderId="195" xfId="0" applyNumberFormat="1" applyFont="1" applyBorder="1" applyAlignment="1" applyProtection="1">
      <alignment vertical="center"/>
      <protection hidden="1"/>
    </xf>
    <xf numFmtId="1" fontId="12" fillId="0" borderId="14" xfId="0" applyNumberFormat="1" applyFont="1" applyBorder="1" applyAlignment="1" applyProtection="1">
      <alignment vertical="center"/>
      <protection hidden="1"/>
    </xf>
    <xf numFmtId="165" fontId="6" fillId="0" borderId="195" xfId="3" applyNumberFormat="1" applyFont="1" applyFill="1" applyBorder="1" applyAlignment="1" applyProtection="1">
      <alignment horizontal="left" vertical="center" indent="5"/>
      <protection hidden="1"/>
    </xf>
    <xf numFmtId="3" fontId="12" fillId="0" borderId="46" xfId="0" applyNumberFormat="1" applyFont="1" applyBorder="1" applyAlignment="1" applyProtection="1">
      <alignment vertical="center"/>
      <protection hidden="1"/>
    </xf>
    <xf numFmtId="0" fontId="12" fillId="0" borderId="0" xfId="1" applyFont="1" applyAlignment="1" applyProtection="1">
      <alignment vertical="center"/>
      <protection hidden="1"/>
    </xf>
    <xf numFmtId="0" fontId="9" fillId="10" borderId="8" xfId="0" applyFont="1" applyFill="1" applyBorder="1" applyAlignment="1" applyProtection="1">
      <alignment horizontal="center" vertical="center" wrapText="1"/>
      <protection hidden="1"/>
    </xf>
    <xf numFmtId="0" fontId="9" fillId="10" borderId="9" xfId="0" applyFont="1" applyFill="1" applyBorder="1" applyAlignment="1" applyProtection="1">
      <alignment horizontal="center"/>
      <protection hidden="1"/>
    </xf>
    <xf numFmtId="0" fontId="9" fillId="10" borderId="31" xfId="0" applyFont="1" applyFill="1" applyBorder="1" applyAlignment="1" applyProtection="1">
      <alignment horizontal="center"/>
      <protection hidden="1"/>
    </xf>
    <xf numFmtId="0" fontId="9" fillId="10" borderId="17" xfId="0" applyFont="1" applyFill="1" applyBorder="1" applyAlignment="1" applyProtection="1">
      <alignment horizontal="center"/>
      <protection hidden="1"/>
    </xf>
    <xf numFmtId="0" fontId="12" fillId="0" borderId="9" xfId="0" applyFont="1" applyBorder="1" applyAlignment="1" applyProtection="1">
      <alignment horizontal="left"/>
      <protection hidden="1"/>
    </xf>
    <xf numFmtId="2" fontId="6" fillId="0" borderId="9" xfId="0" applyNumberFormat="1" applyFont="1" applyBorder="1" applyAlignment="1" applyProtection="1">
      <alignment horizontal="right"/>
      <protection hidden="1"/>
    </xf>
    <xf numFmtId="2" fontId="6" fillId="0" borderId="31" xfId="0" applyNumberFormat="1" applyFont="1" applyBorder="1" applyAlignment="1" applyProtection="1">
      <alignment horizontal="right"/>
      <protection hidden="1"/>
    </xf>
    <xf numFmtId="0" fontId="12" fillId="0" borderId="22" xfId="0" applyFont="1" applyBorder="1" applyAlignment="1" applyProtection="1">
      <alignment horizontal="left" vertical="center" wrapText="1"/>
      <protection hidden="1"/>
    </xf>
    <xf numFmtId="0" fontId="6" fillId="0" borderId="14" xfId="0" applyFont="1" applyBorder="1" applyAlignment="1" applyProtection="1">
      <alignment horizontal="left"/>
      <protection hidden="1"/>
    </xf>
    <xf numFmtId="2" fontId="6" fillId="0" borderId="14" xfId="0" applyNumberFormat="1" applyFont="1" applyBorder="1" applyAlignment="1" applyProtection="1">
      <alignment horizontal="right"/>
      <protection hidden="1"/>
    </xf>
    <xf numFmtId="2" fontId="6" fillId="0" borderId="33" xfId="0" applyNumberFormat="1" applyFont="1" applyBorder="1" applyAlignment="1" applyProtection="1">
      <alignment horizontal="right"/>
      <protection hidden="1"/>
    </xf>
    <xf numFmtId="0" fontId="12" fillId="0" borderId="104" xfId="0" applyFont="1" applyBorder="1" applyAlignment="1" applyProtection="1">
      <alignment horizontal="left"/>
      <protection hidden="1"/>
    </xf>
    <xf numFmtId="2" fontId="6" fillId="0" borderId="104" xfId="0" applyNumberFormat="1" applyFont="1" applyBorder="1" applyAlignment="1" applyProtection="1">
      <alignment horizontal="right"/>
      <protection hidden="1"/>
    </xf>
    <xf numFmtId="2" fontId="6" fillId="0" borderId="220" xfId="0" applyNumberFormat="1" applyFont="1" applyBorder="1" applyAlignment="1" applyProtection="1">
      <alignment horizontal="right"/>
      <protection hidden="1"/>
    </xf>
    <xf numFmtId="0" fontId="6" fillId="0" borderId="108" xfId="0" applyFont="1" applyBorder="1" applyAlignment="1" applyProtection="1">
      <alignment horizontal="left"/>
      <protection hidden="1"/>
    </xf>
    <xf numFmtId="2" fontId="6" fillId="0" borderId="108" xfId="0" applyNumberFormat="1" applyFont="1" applyBorder="1" applyAlignment="1" applyProtection="1">
      <alignment horizontal="right"/>
      <protection hidden="1"/>
    </xf>
    <xf numFmtId="2" fontId="6" fillId="0" borderId="127" xfId="0" applyNumberFormat="1" applyFont="1" applyBorder="1" applyAlignment="1" applyProtection="1">
      <alignment horizontal="right"/>
      <protection hidden="1"/>
    </xf>
    <xf numFmtId="0" fontId="6" fillId="0" borderId="104" xfId="0" applyFont="1" applyBorder="1" applyAlignment="1" applyProtection="1">
      <alignment horizontal="left"/>
      <protection hidden="1"/>
    </xf>
    <xf numFmtId="2" fontId="6" fillId="0" borderId="12" xfId="0" applyNumberFormat="1" applyFont="1" applyBorder="1" applyAlignment="1" applyProtection="1">
      <alignment horizontal="right"/>
      <protection hidden="1"/>
    </xf>
    <xf numFmtId="2" fontId="6" fillId="0" borderId="32" xfId="0" applyNumberFormat="1" applyFont="1" applyBorder="1" applyAlignment="1" applyProtection="1">
      <alignment horizontal="right"/>
      <protection hidden="1"/>
    </xf>
    <xf numFmtId="0" fontId="20" fillId="0" borderId="4" xfId="0" applyFont="1" applyBorder="1" applyAlignment="1" applyProtection="1">
      <alignment horizontal="center" vertical="center" wrapText="1"/>
      <protection hidden="1"/>
    </xf>
    <xf numFmtId="0" fontId="9" fillId="10" borderId="55" xfId="0" applyFont="1" applyFill="1" applyBorder="1" applyAlignment="1" applyProtection="1">
      <alignment horizontal="center"/>
      <protection hidden="1"/>
    </xf>
    <xf numFmtId="0" fontId="12" fillId="0" borderId="21" xfId="0" applyFont="1" applyBorder="1" applyAlignment="1" applyProtection="1">
      <alignment horizontal="left" vertical="center" wrapText="1"/>
      <protection hidden="1"/>
    </xf>
    <xf numFmtId="0" fontId="12" fillId="0" borderId="20" xfId="0" applyFont="1" applyBorder="1" applyAlignment="1" applyProtection="1">
      <alignment horizontal="left" vertical="center" wrapText="1"/>
      <protection hidden="1"/>
    </xf>
    <xf numFmtId="2" fontId="6" fillId="0" borderId="12" xfId="0" applyNumberFormat="1" applyFont="1" applyBorder="1" applyAlignment="1" applyProtection="1">
      <alignment horizontal="right" vertical="center"/>
      <protection hidden="1"/>
    </xf>
    <xf numFmtId="2" fontId="6" fillId="0" borderId="13" xfId="0" applyNumberFormat="1" applyFont="1" applyBorder="1" applyAlignment="1" applyProtection="1">
      <alignment horizontal="right" vertical="center"/>
      <protection hidden="1"/>
    </xf>
    <xf numFmtId="0" fontId="5" fillId="0" borderId="0" xfId="1" applyProtection="1">
      <protection hidden="1"/>
    </xf>
    <xf numFmtId="0" fontId="6" fillId="0" borderId="9" xfId="0" applyFont="1" applyBorder="1" applyAlignment="1" applyProtection="1">
      <alignment horizontal="left" vertical="center" wrapText="1"/>
      <protection hidden="1"/>
    </xf>
    <xf numFmtId="10" fontId="6" fillId="0" borderId="9" xfId="4" applyNumberFormat="1" applyFont="1" applyFill="1" applyBorder="1" applyAlignment="1" applyProtection="1">
      <alignment horizontal="right"/>
      <protection hidden="1"/>
    </xf>
    <xf numFmtId="10" fontId="6" fillId="0" borderId="31" xfId="4" applyNumberFormat="1" applyFont="1" applyFill="1" applyBorder="1" applyAlignment="1" applyProtection="1">
      <alignment horizontal="right"/>
      <protection hidden="1"/>
    </xf>
    <xf numFmtId="10" fontId="6" fillId="0" borderId="12" xfId="4" applyNumberFormat="1" applyFont="1" applyFill="1" applyBorder="1" applyAlignment="1" applyProtection="1">
      <alignment horizontal="right"/>
      <protection hidden="1"/>
    </xf>
    <xf numFmtId="10" fontId="6" fillId="0" borderId="32" xfId="4" applyNumberFormat="1" applyFont="1" applyFill="1" applyBorder="1" applyAlignment="1" applyProtection="1">
      <alignment horizontal="right"/>
      <protection hidden="1"/>
    </xf>
    <xf numFmtId="0" fontId="9" fillId="10" borderId="45" xfId="0" applyFont="1" applyFill="1" applyBorder="1" applyAlignment="1" applyProtection="1">
      <alignment horizontal="center" vertical="center"/>
      <protection hidden="1"/>
    </xf>
    <xf numFmtId="0" fontId="9" fillId="10" borderId="38" xfId="0" applyFont="1" applyFill="1" applyBorder="1" applyAlignment="1" applyProtection="1">
      <alignment horizontal="center" vertical="center"/>
      <protection hidden="1"/>
    </xf>
    <xf numFmtId="165" fontId="6" fillId="0" borderId="9" xfId="3" applyNumberFormat="1" applyFont="1" applyFill="1" applyBorder="1" applyAlignment="1" applyProtection="1">
      <alignment horizontal="right"/>
      <protection hidden="1"/>
    </xf>
    <xf numFmtId="165" fontId="6" fillId="0" borderId="31" xfId="3" applyNumberFormat="1" applyFont="1" applyFill="1" applyBorder="1" applyAlignment="1" applyProtection="1">
      <alignment horizontal="left"/>
      <protection hidden="1"/>
    </xf>
    <xf numFmtId="165" fontId="6" fillId="0" borderId="12" xfId="3" applyNumberFormat="1" applyFont="1" applyFill="1" applyBorder="1" applyAlignment="1" applyProtection="1">
      <alignment horizontal="right"/>
      <protection hidden="1"/>
    </xf>
    <xf numFmtId="165" fontId="6" fillId="0" borderId="32" xfId="3" applyNumberFormat="1" applyFont="1" applyFill="1" applyBorder="1" applyAlignment="1" applyProtection="1">
      <alignment horizontal="left"/>
      <protection hidden="1"/>
    </xf>
    <xf numFmtId="10" fontId="6" fillId="0" borderId="9" xfId="4" applyNumberFormat="1" applyFont="1" applyFill="1" applyBorder="1" applyAlignment="1" applyProtection="1">
      <protection hidden="1"/>
    </xf>
    <xf numFmtId="10" fontId="6" fillId="0" borderId="10" xfId="4" applyNumberFormat="1" applyFont="1" applyFill="1" applyBorder="1" applyAlignment="1" applyProtection="1">
      <protection hidden="1"/>
    </xf>
    <xf numFmtId="10" fontId="12" fillId="0" borderId="262" xfId="0" applyNumberFormat="1" applyFont="1" applyBorder="1" applyAlignment="1" applyProtection="1">
      <alignment horizontal="right" vertical="center"/>
      <protection hidden="1"/>
    </xf>
    <xf numFmtId="10" fontId="12" fillId="0" borderId="263" xfId="0" applyNumberFormat="1" applyFont="1" applyBorder="1" applyAlignment="1" applyProtection="1">
      <alignment horizontal="right" vertical="center"/>
      <protection hidden="1"/>
    </xf>
    <xf numFmtId="0" fontId="12" fillId="0" borderId="35" xfId="0" applyFont="1" applyBorder="1" applyAlignment="1" applyProtection="1">
      <alignment horizontal="left" vertical="center" wrapText="1"/>
      <protection hidden="1"/>
    </xf>
    <xf numFmtId="0" fontId="12" fillId="0" borderId="9" xfId="0" applyFont="1" applyBorder="1" applyAlignment="1" applyProtection="1">
      <alignment vertical="center" wrapText="1"/>
      <protection hidden="1"/>
    </xf>
    <xf numFmtId="167" fontId="12" fillId="0" borderId="36" xfId="0" applyNumberFormat="1" applyFont="1" applyBorder="1" applyAlignment="1" applyProtection="1">
      <alignment horizontal="right" vertical="center"/>
      <protection hidden="1"/>
    </xf>
    <xf numFmtId="0" fontId="6" fillId="0" borderId="28" xfId="0" applyFont="1" applyBorder="1" applyAlignment="1" applyProtection="1">
      <alignment vertical="center" wrapText="1"/>
      <protection hidden="1"/>
    </xf>
    <xf numFmtId="167" fontId="12" fillId="0" borderId="55" xfId="0" applyNumberFormat="1" applyFont="1" applyBorder="1" applyAlignment="1" applyProtection="1">
      <alignment horizontal="right" vertical="center"/>
      <protection hidden="1"/>
    </xf>
    <xf numFmtId="0" fontId="12" fillId="0" borderId="104" xfId="0" applyFont="1" applyBorder="1" applyAlignment="1" applyProtection="1">
      <alignment vertical="center" wrapText="1"/>
      <protection hidden="1"/>
    </xf>
    <xf numFmtId="167" fontId="12" fillId="0" borderId="165" xfId="0" applyNumberFormat="1" applyFont="1" applyBorder="1" applyAlignment="1" applyProtection="1">
      <alignment horizontal="right" vertical="center"/>
      <protection hidden="1"/>
    </xf>
    <xf numFmtId="167" fontId="12" fillId="0" borderId="192" xfId="0" applyNumberFormat="1" applyFont="1" applyBorder="1" applyAlignment="1" applyProtection="1">
      <alignment horizontal="right" vertical="center"/>
      <protection hidden="1"/>
    </xf>
    <xf numFmtId="167" fontId="12" fillId="0" borderId="193" xfId="0" applyNumberFormat="1" applyFont="1" applyBorder="1" applyAlignment="1" applyProtection="1">
      <alignment horizontal="right" vertical="center"/>
      <protection hidden="1"/>
    </xf>
    <xf numFmtId="0" fontId="6" fillId="0" borderId="123" xfId="0" applyFont="1" applyBorder="1" applyAlignment="1" applyProtection="1">
      <alignment vertical="center" wrapText="1"/>
      <protection hidden="1"/>
    </xf>
    <xf numFmtId="167" fontId="12" fillId="0" borderId="124" xfId="0" applyNumberFormat="1" applyFont="1" applyBorder="1" applyAlignment="1" applyProtection="1">
      <alignment horizontal="right" vertical="center"/>
      <protection hidden="1"/>
    </xf>
    <xf numFmtId="9" fontId="12" fillId="0" borderId="124" xfId="0" applyNumberFormat="1" applyFont="1" applyBorder="1" applyAlignment="1" applyProtection="1">
      <alignment horizontal="right" vertical="center"/>
      <protection hidden="1"/>
    </xf>
    <xf numFmtId="9" fontId="6" fillId="0" borderId="124" xfId="0" applyNumberFormat="1" applyFont="1" applyBorder="1" applyAlignment="1" applyProtection="1">
      <alignment horizontal="right" vertical="center"/>
      <protection hidden="1"/>
    </xf>
    <xf numFmtId="9" fontId="12" fillId="0" borderId="125" xfId="0" applyNumberFormat="1" applyFont="1" applyBorder="1" applyAlignment="1" applyProtection="1">
      <alignment horizontal="right" vertical="center"/>
      <protection hidden="1"/>
    </xf>
    <xf numFmtId="167" fontId="12" fillId="0" borderId="161" xfId="0" applyNumberFormat="1" applyFont="1" applyBorder="1" applyAlignment="1" applyProtection="1">
      <alignment horizontal="right" vertical="center"/>
      <protection hidden="1"/>
    </xf>
    <xf numFmtId="0" fontId="12" fillId="0" borderId="24" xfId="0" applyFont="1" applyBorder="1" applyAlignment="1" applyProtection="1">
      <alignment horizontal="left" vertical="center" wrapText="1"/>
      <protection hidden="1"/>
    </xf>
    <xf numFmtId="0" fontId="12" fillId="0" borderId="46" xfId="0" applyFont="1" applyBorder="1" applyAlignment="1" applyProtection="1">
      <alignment vertical="center" wrapText="1"/>
      <protection hidden="1"/>
    </xf>
    <xf numFmtId="167" fontId="12" fillId="0" borderId="46" xfId="4" applyNumberFormat="1" applyFont="1" applyBorder="1" applyAlignment="1" applyProtection="1">
      <alignment horizontal="right" vertical="center"/>
      <protection hidden="1"/>
    </xf>
    <xf numFmtId="167" fontId="12" fillId="0" borderId="196" xfId="4" applyNumberFormat="1" applyFont="1" applyBorder="1" applyAlignment="1" applyProtection="1">
      <alignment horizontal="right" vertical="center"/>
      <protection hidden="1"/>
    </xf>
    <xf numFmtId="0" fontId="40" fillId="0" borderId="4" xfId="0" applyFont="1" applyBorder="1" applyAlignment="1" applyProtection="1">
      <alignment horizontal="center" vertical="center"/>
      <protection hidden="1"/>
    </xf>
    <xf numFmtId="0" fontId="13" fillId="0" borderId="0" xfId="0" applyFont="1" applyProtection="1">
      <protection hidden="1"/>
    </xf>
    <xf numFmtId="0" fontId="6" fillId="0" borderId="9" xfId="0" applyFont="1" applyBorder="1" applyAlignment="1" applyProtection="1">
      <alignment horizontal="right"/>
      <protection hidden="1"/>
    </xf>
    <xf numFmtId="0" fontId="6" fillId="0" borderId="10" xfId="0" applyFont="1" applyBorder="1" applyAlignment="1" applyProtection="1">
      <alignment horizontal="right"/>
      <protection hidden="1"/>
    </xf>
    <xf numFmtId="0" fontId="6" fillId="0" borderId="14" xfId="0" applyFont="1" applyBorder="1" applyAlignment="1" applyProtection="1">
      <alignment horizontal="right"/>
      <protection hidden="1"/>
    </xf>
    <xf numFmtId="0" fontId="6" fillId="0" borderId="15" xfId="0" applyFont="1" applyBorder="1" applyAlignment="1" applyProtection="1">
      <alignment horizontal="right"/>
      <protection hidden="1"/>
    </xf>
    <xf numFmtId="0" fontId="6" fillId="0" borderId="12" xfId="0" applyFont="1" applyBorder="1" applyAlignment="1" applyProtection="1">
      <alignment horizontal="right"/>
      <protection hidden="1"/>
    </xf>
    <xf numFmtId="0" fontId="6" fillId="0" borderId="13" xfId="0" applyFont="1" applyBorder="1" applyAlignment="1" applyProtection="1">
      <alignment horizontal="right"/>
      <protection hidden="1"/>
    </xf>
    <xf numFmtId="0" fontId="6" fillId="0" borderId="25" xfId="0" applyFont="1" applyBorder="1" applyAlignment="1" applyProtection="1">
      <alignment horizontal="left" vertical="center"/>
      <protection hidden="1"/>
    </xf>
    <xf numFmtId="0" fontId="6" fillId="0" borderId="47" xfId="0" applyFont="1" applyBorder="1" applyAlignment="1" applyProtection="1">
      <alignment horizontal="left" vertical="center"/>
      <protection hidden="1"/>
    </xf>
    <xf numFmtId="3" fontId="6" fillId="0" borderId="12" xfId="0" applyNumberFormat="1" applyFont="1" applyBorder="1" applyAlignment="1" applyProtection="1">
      <alignment horizontal="right"/>
      <protection hidden="1"/>
    </xf>
    <xf numFmtId="0" fontId="9" fillId="10" borderId="36" xfId="0" applyFont="1" applyFill="1" applyBorder="1" applyAlignment="1" applyProtection="1">
      <alignment horizontal="center" wrapText="1"/>
      <protection hidden="1"/>
    </xf>
    <xf numFmtId="0" fontId="12" fillId="0" borderId="49" xfId="0" applyFont="1" applyBorder="1" applyAlignment="1" applyProtection="1">
      <alignment vertical="center"/>
      <protection hidden="1"/>
    </xf>
    <xf numFmtId="0" fontId="12" fillId="0" borderId="117" xfId="0" applyFont="1" applyBorder="1" applyAlignment="1" applyProtection="1">
      <alignment vertical="center"/>
      <protection hidden="1"/>
    </xf>
    <xf numFmtId="0" fontId="12" fillId="0" borderId="120" xfId="0" applyFont="1" applyBorder="1" applyAlignment="1" applyProtection="1">
      <alignment vertical="center"/>
      <protection hidden="1"/>
    </xf>
    <xf numFmtId="3" fontId="6" fillId="0" borderId="104" xfId="0" applyNumberFormat="1" applyFont="1" applyBorder="1" applyAlignment="1" applyProtection="1">
      <alignment horizontal="right"/>
      <protection hidden="1"/>
    </xf>
    <xf numFmtId="0" fontId="12" fillId="0" borderId="122" xfId="0" applyFont="1" applyBorder="1" applyAlignment="1" applyProtection="1">
      <alignment vertical="center"/>
      <protection hidden="1"/>
    </xf>
    <xf numFmtId="3" fontId="6" fillId="0" borderId="108" xfId="0" applyNumberFormat="1" applyFont="1" applyBorder="1" applyAlignment="1" applyProtection="1">
      <alignment horizontal="right"/>
      <protection hidden="1"/>
    </xf>
    <xf numFmtId="0" fontId="6" fillId="0" borderId="108" xfId="0" applyFont="1" applyBorder="1" applyAlignment="1" applyProtection="1">
      <alignment horizontal="right"/>
      <protection hidden="1"/>
    </xf>
    <xf numFmtId="0" fontId="6" fillId="0" borderId="109" xfId="0" applyFont="1" applyBorder="1" applyAlignment="1" applyProtection="1">
      <alignment horizontal="right"/>
      <protection hidden="1"/>
    </xf>
    <xf numFmtId="0" fontId="12" fillId="0" borderId="118" xfId="0" applyFont="1" applyBorder="1" applyAlignment="1" applyProtection="1">
      <alignment vertical="center"/>
      <protection hidden="1"/>
    </xf>
    <xf numFmtId="0" fontId="12" fillId="0" borderId="51" xfId="0" applyFont="1" applyBorder="1" applyAlignment="1" applyProtection="1">
      <alignment vertical="center"/>
      <protection hidden="1"/>
    </xf>
    <xf numFmtId="0" fontId="0" fillId="0" borderId="25" xfId="0" applyBorder="1" applyProtection="1">
      <protection hidden="1"/>
    </xf>
    <xf numFmtId="0" fontId="6" fillId="0" borderId="55" xfId="0" applyFont="1" applyBorder="1" applyAlignment="1" applyProtection="1">
      <alignment horizontal="right"/>
      <protection hidden="1"/>
    </xf>
    <xf numFmtId="0" fontId="6" fillId="0" borderId="32" xfId="0" applyFont="1" applyBorder="1" applyAlignment="1" applyProtection="1">
      <alignment horizontal="right"/>
      <protection hidden="1"/>
    </xf>
    <xf numFmtId="0" fontId="9" fillId="10" borderId="29" xfId="0" applyFont="1" applyFill="1" applyBorder="1" applyAlignment="1" applyProtection="1">
      <alignment horizontal="center"/>
      <protection hidden="1"/>
    </xf>
    <xf numFmtId="167" fontId="6" fillId="0" borderId="46" xfId="4" applyNumberFormat="1" applyFont="1" applyFill="1" applyBorder="1" applyAlignment="1" applyProtection="1">
      <alignment horizontal="right"/>
      <protection hidden="1"/>
    </xf>
    <xf numFmtId="167" fontId="6" fillId="0" borderId="142" xfId="4" applyNumberFormat="1" applyFont="1" applyFill="1" applyBorder="1" applyAlignment="1" applyProtection="1">
      <alignment horizontal="right"/>
      <protection hidden="1"/>
    </xf>
    <xf numFmtId="0" fontId="9" fillId="10" borderId="23" xfId="0" applyFont="1" applyFill="1" applyBorder="1" applyAlignment="1" applyProtection="1">
      <alignment horizontal="center" vertical="center"/>
      <protection hidden="1"/>
    </xf>
    <xf numFmtId="0" fontId="9" fillId="10" borderId="0" xfId="0" applyFont="1" applyFill="1" applyAlignment="1" applyProtection="1">
      <alignment horizontal="center" vertical="center"/>
      <protection hidden="1"/>
    </xf>
    <xf numFmtId="0" fontId="6" fillId="0" borderId="28" xfId="0" applyFont="1" applyBorder="1" applyAlignment="1" applyProtection="1">
      <alignment horizontal="left" vertical="center" wrapText="1"/>
      <protection hidden="1"/>
    </xf>
    <xf numFmtId="4" fontId="14" fillId="0" borderId="235" xfId="0" applyNumberFormat="1" applyFont="1" applyBorder="1" applyAlignment="1" applyProtection="1">
      <alignment vertical="center"/>
      <protection hidden="1"/>
    </xf>
    <xf numFmtId="4" fontId="14" fillId="0" borderId="236" xfId="0" applyNumberFormat="1" applyFont="1" applyBorder="1" applyAlignment="1" applyProtection="1">
      <alignment vertical="center"/>
      <protection hidden="1"/>
    </xf>
    <xf numFmtId="4" fontId="14" fillId="0" borderId="237" xfId="0" applyNumberFormat="1" applyFont="1" applyBorder="1" applyProtection="1">
      <protection hidden="1"/>
    </xf>
    <xf numFmtId="0" fontId="6" fillId="0" borderId="14" xfId="0" applyFont="1" applyBorder="1" applyAlignment="1" applyProtection="1">
      <alignment horizontal="left" vertical="center" wrapText="1"/>
      <protection hidden="1"/>
    </xf>
    <xf numFmtId="4" fontId="14" fillId="0" borderId="179" xfId="0" applyNumberFormat="1" applyFont="1" applyBorder="1" applyAlignment="1" applyProtection="1">
      <alignment vertical="center"/>
      <protection hidden="1"/>
    </xf>
    <xf numFmtId="4" fontId="14" fillId="0" borderId="191" xfId="0" applyNumberFormat="1" applyFont="1" applyBorder="1" applyProtection="1">
      <protection hidden="1"/>
    </xf>
    <xf numFmtId="4" fontId="14" fillId="0" borderId="185" xfId="0" applyNumberFormat="1" applyFont="1" applyBorder="1" applyAlignment="1" applyProtection="1">
      <alignment vertical="center"/>
      <protection hidden="1"/>
    </xf>
    <xf numFmtId="4" fontId="14" fillId="0" borderId="186" xfId="0" applyNumberFormat="1" applyFont="1" applyBorder="1" applyAlignment="1" applyProtection="1">
      <alignment vertical="center"/>
      <protection hidden="1"/>
    </xf>
    <xf numFmtId="4" fontId="14" fillId="0" borderId="178" xfId="0" applyNumberFormat="1" applyFont="1" applyBorder="1" applyProtection="1">
      <protection hidden="1"/>
    </xf>
    <xf numFmtId="0" fontId="6" fillId="0" borderId="108" xfId="0" applyFont="1" applyBorder="1" applyAlignment="1" applyProtection="1">
      <alignment horizontal="left" vertical="center" wrapText="1"/>
      <protection hidden="1"/>
    </xf>
    <xf numFmtId="4" fontId="14" fillId="0" borderId="190" xfId="0" applyNumberFormat="1" applyFont="1" applyBorder="1" applyAlignment="1" applyProtection="1">
      <alignment vertical="center"/>
      <protection hidden="1"/>
    </xf>
    <xf numFmtId="4" fontId="14" fillId="0" borderId="177" xfId="0" applyNumberFormat="1" applyFont="1" applyBorder="1" applyAlignment="1" applyProtection="1">
      <alignment vertical="center"/>
      <protection hidden="1"/>
    </xf>
    <xf numFmtId="0" fontId="6" fillId="0" borderId="111" xfId="0" applyFont="1" applyBorder="1" applyAlignment="1" applyProtection="1">
      <alignment horizontal="left" vertical="center" wrapText="1"/>
      <protection hidden="1"/>
    </xf>
    <xf numFmtId="4" fontId="14" fillId="0" borderId="228" xfId="0" applyNumberFormat="1" applyFont="1" applyBorder="1" applyAlignment="1" applyProtection="1">
      <alignment vertical="center"/>
      <protection hidden="1"/>
    </xf>
    <xf numFmtId="4" fontId="14" fillId="0" borderId="229" xfId="0" applyNumberFormat="1" applyFont="1" applyBorder="1" applyAlignment="1" applyProtection="1">
      <alignment vertical="center"/>
      <protection hidden="1"/>
    </xf>
    <xf numFmtId="4" fontId="14" fillId="0" borderId="168" xfId="0" applyNumberFormat="1" applyFont="1" applyBorder="1" applyProtection="1">
      <protection hidden="1"/>
    </xf>
    <xf numFmtId="4" fontId="14" fillId="0" borderId="151" xfId="0" applyNumberFormat="1" applyFont="1" applyBorder="1" applyProtection="1">
      <protection hidden="1"/>
    </xf>
    <xf numFmtId="4" fontId="14" fillId="0" borderId="159" xfId="0" applyNumberFormat="1" applyFont="1" applyBorder="1" applyProtection="1">
      <protection hidden="1"/>
    </xf>
    <xf numFmtId="0" fontId="6" fillId="0" borderId="12" xfId="0" applyFont="1" applyBorder="1" applyAlignment="1" applyProtection="1">
      <alignment horizontal="left" vertical="center" wrapText="1"/>
      <protection hidden="1"/>
    </xf>
    <xf numFmtId="4" fontId="6" fillId="0" borderId="0" xfId="0" applyNumberFormat="1" applyFont="1" applyProtection="1">
      <protection hidden="1"/>
    </xf>
    <xf numFmtId="0" fontId="6" fillId="0" borderId="47" xfId="0" applyFont="1" applyBorder="1" applyAlignment="1" applyProtection="1">
      <alignment horizontal="left" vertical="center" wrapText="1"/>
      <protection hidden="1"/>
    </xf>
    <xf numFmtId="3" fontId="14" fillId="0" borderId="234" xfId="0" applyNumberFormat="1" applyFont="1" applyBorder="1" applyProtection="1">
      <protection hidden="1"/>
    </xf>
    <xf numFmtId="3" fontId="14" fillId="0" borderId="161" xfId="0" applyNumberFormat="1" applyFont="1" applyBorder="1" applyProtection="1">
      <protection hidden="1"/>
    </xf>
    <xf numFmtId="0" fontId="6" fillId="0" borderId="34" xfId="0" applyFont="1" applyBorder="1" applyAlignment="1" applyProtection="1">
      <alignment horizontal="left" vertical="center" wrapText="1"/>
      <protection hidden="1"/>
    </xf>
    <xf numFmtId="3" fontId="14" fillId="0" borderId="185" xfId="0" applyNumberFormat="1" applyFont="1" applyBorder="1" applyAlignment="1" applyProtection="1">
      <alignment vertical="center"/>
      <protection hidden="1"/>
    </xf>
    <xf numFmtId="3" fontId="14" fillId="0" borderId="186" xfId="0" applyNumberFormat="1" applyFont="1" applyBorder="1" applyAlignment="1" applyProtection="1">
      <alignment vertical="center"/>
      <protection hidden="1"/>
    </xf>
    <xf numFmtId="3" fontId="14" fillId="0" borderId="179" xfId="0" applyNumberFormat="1" applyFont="1" applyBorder="1" applyAlignment="1" applyProtection="1">
      <alignment vertical="center"/>
      <protection hidden="1"/>
    </xf>
    <xf numFmtId="3" fontId="14" fillId="0" borderId="159" xfId="0" applyNumberFormat="1" applyFont="1" applyBorder="1" applyProtection="1">
      <protection hidden="1"/>
    </xf>
    <xf numFmtId="0" fontId="14" fillId="0" borderId="179" xfId="0" applyFont="1" applyBorder="1" applyAlignment="1" applyProtection="1">
      <alignment horizontal="right" vertical="center"/>
      <protection hidden="1"/>
    </xf>
    <xf numFmtId="3" fontId="14" fillId="0" borderId="179" xfId="0" applyNumberFormat="1" applyFont="1" applyBorder="1" applyAlignment="1" applyProtection="1">
      <alignment horizontal="right" vertical="center"/>
      <protection hidden="1"/>
    </xf>
    <xf numFmtId="0" fontId="14" fillId="0" borderId="157" xfId="0" applyFont="1" applyBorder="1" applyProtection="1">
      <protection hidden="1"/>
    </xf>
    <xf numFmtId="0" fontId="6" fillId="0" borderId="113" xfId="0" applyFont="1" applyBorder="1" applyAlignment="1" applyProtection="1">
      <alignment horizontal="left" vertical="center" wrapText="1"/>
      <protection hidden="1"/>
    </xf>
    <xf numFmtId="3" fontId="6" fillId="0" borderId="113" xfId="0" applyNumberFormat="1" applyFont="1" applyBorder="1" applyAlignment="1" applyProtection="1">
      <alignment horizontal="right" vertical="center" wrapText="1"/>
      <protection hidden="1"/>
    </xf>
    <xf numFmtId="3" fontId="6" fillId="0" borderId="218" xfId="0" applyNumberFormat="1" applyFont="1" applyBorder="1" applyAlignment="1" applyProtection="1">
      <alignment horizontal="right" vertical="center" wrapText="1"/>
      <protection hidden="1"/>
    </xf>
    <xf numFmtId="3" fontId="6" fillId="0" borderId="34" xfId="0" applyNumberFormat="1" applyFont="1" applyBorder="1" applyAlignment="1" applyProtection="1">
      <alignment horizontal="right" vertical="center" wrapText="1"/>
      <protection hidden="1"/>
    </xf>
    <xf numFmtId="3" fontId="6" fillId="0" borderId="54" xfId="0" applyNumberFormat="1" applyFont="1" applyBorder="1" applyAlignment="1" applyProtection="1">
      <alignment horizontal="right" vertical="center" wrapText="1"/>
      <protection hidden="1"/>
    </xf>
    <xf numFmtId="0" fontId="6" fillId="0" borderId="183" xfId="0" applyFont="1" applyBorder="1" applyAlignment="1" applyProtection="1">
      <alignment horizontal="left" vertical="center" wrapText="1"/>
      <protection hidden="1"/>
    </xf>
    <xf numFmtId="3" fontId="6" fillId="0" borderId="183" xfId="0" applyNumberFormat="1" applyFont="1" applyBorder="1" applyAlignment="1" applyProtection="1">
      <alignment horizontal="right" vertical="center" wrapText="1"/>
      <protection hidden="1"/>
    </xf>
    <xf numFmtId="3" fontId="6" fillId="0" borderId="219" xfId="0" applyNumberFormat="1" applyFont="1" applyBorder="1" applyAlignment="1" applyProtection="1">
      <alignment horizontal="right" vertical="center" wrapText="1"/>
      <protection hidden="1"/>
    </xf>
    <xf numFmtId="0" fontId="6" fillId="0" borderId="184" xfId="0" applyFont="1" applyBorder="1" applyAlignment="1" applyProtection="1">
      <alignment horizontal="left"/>
      <protection hidden="1"/>
    </xf>
    <xf numFmtId="3" fontId="6" fillId="0" borderId="189" xfId="0" applyNumberFormat="1" applyFont="1" applyBorder="1" applyAlignment="1" applyProtection="1">
      <alignment horizontal="right" vertical="center"/>
      <protection hidden="1"/>
    </xf>
    <xf numFmtId="3" fontId="6" fillId="0" borderId="187" xfId="0" applyNumberFormat="1" applyFont="1" applyBorder="1" applyAlignment="1" applyProtection="1">
      <alignment horizontal="right" vertical="center"/>
      <protection hidden="1"/>
    </xf>
    <xf numFmtId="3" fontId="6" fillId="0" borderId="107" xfId="0" applyNumberFormat="1" applyFont="1" applyBorder="1" applyAlignment="1" applyProtection="1">
      <alignment horizontal="right" vertical="center"/>
      <protection hidden="1"/>
    </xf>
    <xf numFmtId="0" fontId="6" fillId="0" borderId="28" xfId="0" applyFont="1" applyBorder="1" applyAlignment="1" applyProtection="1">
      <alignment horizontal="left"/>
      <protection hidden="1"/>
    </xf>
    <xf numFmtId="0" fontId="6" fillId="0" borderId="9" xfId="0" applyFont="1" applyBorder="1" applyAlignment="1" applyProtection="1">
      <alignment horizontal="left"/>
      <protection hidden="1"/>
    </xf>
    <xf numFmtId="3" fontId="6" fillId="0" borderId="39" xfId="0" applyNumberFormat="1" applyFont="1" applyBorder="1" applyProtection="1">
      <protection hidden="1"/>
    </xf>
    <xf numFmtId="3" fontId="6" fillId="0" borderId="40" xfId="0" applyNumberFormat="1" applyFont="1" applyBorder="1" applyProtection="1">
      <protection hidden="1"/>
    </xf>
    <xf numFmtId="3" fontId="6" fillId="0" borderId="33" xfId="0" applyNumberFormat="1" applyFont="1" applyBorder="1" applyProtection="1">
      <protection hidden="1"/>
    </xf>
    <xf numFmtId="3" fontId="6" fillId="0" borderId="188" xfId="0" applyNumberFormat="1" applyFont="1" applyBorder="1" applyProtection="1">
      <protection hidden="1"/>
    </xf>
    <xf numFmtId="3" fontId="6" fillId="0" borderId="54" xfId="0" applyNumberFormat="1" applyFont="1" applyBorder="1" applyProtection="1">
      <protection hidden="1"/>
    </xf>
    <xf numFmtId="0" fontId="6" fillId="0" borderId="21" xfId="0" applyFont="1" applyBorder="1" applyAlignment="1" applyProtection="1">
      <alignment horizontal="left" vertical="center" wrapText="1"/>
      <protection hidden="1"/>
    </xf>
    <xf numFmtId="3" fontId="6" fillId="0" borderId="20" xfId="0" applyNumberFormat="1" applyFont="1" applyBorder="1" applyAlignment="1" applyProtection="1">
      <alignment horizontal="right"/>
      <protection hidden="1"/>
    </xf>
    <xf numFmtId="3" fontId="6" fillId="0" borderId="12" xfId="0" applyNumberFormat="1" applyFont="1" applyBorder="1" applyProtection="1">
      <protection hidden="1"/>
    </xf>
    <xf numFmtId="3" fontId="6" fillId="0" borderId="32" xfId="0" applyNumberFormat="1" applyFont="1" applyBorder="1" applyProtection="1">
      <protection hidden="1"/>
    </xf>
    <xf numFmtId="2" fontId="14" fillId="0" borderId="179" xfId="0" applyNumberFormat="1" applyFont="1" applyBorder="1" applyAlignment="1" applyProtection="1">
      <alignment horizontal="right"/>
      <protection hidden="1"/>
    </xf>
    <xf numFmtId="2" fontId="14" fillId="0" borderId="161" xfId="0" applyNumberFormat="1" applyFont="1" applyBorder="1" applyAlignment="1" applyProtection="1">
      <alignment horizontal="right"/>
      <protection hidden="1"/>
    </xf>
    <xf numFmtId="2" fontId="14" fillId="0" borderId="180" xfId="0" applyNumberFormat="1" applyFont="1" applyBorder="1" applyAlignment="1" applyProtection="1">
      <alignment horizontal="right"/>
      <protection hidden="1"/>
    </xf>
    <xf numFmtId="2" fontId="14" fillId="0" borderId="145" xfId="0" applyNumberFormat="1" applyFont="1" applyBorder="1" applyAlignment="1" applyProtection="1">
      <alignment horizontal="right"/>
      <protection hidden="1"/>
    </xf>
    <xf numFmtId="2" fontId="14" fillId="0" borderId="177" xfId="0" applyNumberFormat="1" applyFont="1" applyBorder="1" applyAlignment="1" applyProtection="1">
      <alignment horizontal="right"/>
      <protection hidden="1"/>
    </xf>
    <xf numFmtId="2" fontId="14" fillId="0" borderId="157" xfId="0" applyNumberFormat="1" applyFont="1" applyBorder="1" applyAlignment="1" applyProtection="1">
      <alignment horizontal="right"/>
      <protection hidden="1"/>
    </xf>
    <xf numFmtId="2" fontId="6" fillId="0" borderId="113" xfId="0" applyNumberFormat="1" applyFont="1" applyBorder="1" applyAlignment="1" applyProtection="1">
      <alignment horizontal="right" vertical="center" wrapText="1"/>
      <protection hidden="1"/>
    </xf>
    <xf numFmtId="2" fontId="6" fillId="0" borderId="34" xfId="0" applyNumberFormat="1" applyFont="1" applyBorder="1" applyAlignment="1" applyProtection="1">
      <alignment horizontal="right" vertical="center" wrapText="1"/>
      <protection hidden="1"/>
    </xf>
    <xf numFmtId="0" fontId="6" fillId="0" borderId="115" xfId="0" applyFont="1" applyBorder="1" applyAlignment="1" applyProtection="1">
      <alignment horizontal="left" vertical="center" wrapText="1"/>
      <protection hidden="1"/>
    </xf>
    <xf numFmtId="2" fontId="6" fillId="0" borderId="115" xfId="0" applyNumberFormat="1" applyFont="1" applyBorder="1" applyAlignment="1" applyProtection="1">
      <alignment horizontal="right" vertical="center" wrapText="1"/>
      <protection hidden="1"/>
    </xf>
    <xf numFmtId="2" fontId="6" fillId="0" borderId="6" xfId="0" applyNumberFormat="1" applyFont="1" applyBorder="1" applyAlignment="1" applyProtection="1">
      <alignment horizontal="right"/>
      <protection hidden="1"/>
    </xf>
    <xf numFmtId="2" fontId="6" fillId="0" borderId="36" xfId="0" applyNumberFormat="1" applyFont="1" applyBorder="1" applyAlignment="1" applyProtection="1">
      <alignment horizontal="right"/>
      <protection hidden="1"/>
    </xf>
    <xf numFmtId="0" fontId="6" fillId="0" borderId="20" xfId="0" applyFont="1" applyBorder="1" applyAlignment="1" applyProtection="1">
      <alignment horizontal="left" vertical="center" wrapText="1"/>
      <protection hidden="1"/>
    </xf>
    <xf numFmtId="4" fontId="14" fillId="0" borderId="161" xfId="0" applyNumberFormat="1" applyFont="1" applyBorder="1" applyAlignment="1" applyProtection="1">
      <alignment horizontal="right"/>
      <protection hidden="1"/>
    </xf>
    <xf numFmtId="4" fontId="14" fillId="0" borderId="206" xfId="0" applyNumberFormat="1" applyFont="1" applyBorder="1" applyAlignment="1" applyProtection="1">
      <alignment horizontal="right"/>
      <protection hidden="1"/>
    </xf>
    <xf numFmtId="10" fontId="14" fillId="0" borderId="177" xfId="0" applyNumberFormat="1" applyFont="1" applyBorder="1" applyAlignment="1" applyProtection="1">
      <alignment vertical="center"/>
      <protection hidden="1"/>
    </xf>
    <xf numFmtId="3" fontId="14" fillId="0" borderId="181" xfId="0" applyNumberFormat="1" applyFont="1" applyBorder="1" applyAlignment="1" applyProtection="1">
      <alignment vertical="center"/>
      <protection hidden="1"/>
    </xf>
    <xf numFmtId="10" fontId="14" fillId="0" borderId="182" xfId="0" applyNumberFormat="1" applyFont="1" applyBorder="1" applyAlignment="1" applyProtection="1">
      <alignment vertical="center"/>
      <protection hidden="1"/>
    </xf>
    <xf numFmtId="3" fontId="6" fillId="0" borderId="55" xfId="0" applyNumberFormat="1" applyFont="1" applyBorder="1" applyAlignment="1" applyProtection="1">
      <alignment vertical="center"/>
      <protection hidden="1"/>
    </xf>
    <xf numFmtId="9" fontId="6" fillId="0" borderId="32" xfId="4" applyFont="1" applyBorder="1" applyAlignment="1" applyProtection="1">
      <alignment vertical="center"/>
      <protection hidden="1"/>
    </xf>
    <xf numFmtId="0" fontId="14" fillId="0" borderId="0" xfId="0" applyFont="1" applyAlignment="1" applyProtection="1">
      <alignment vertical="top" wrapText="1"/>
      <protection hidden="1"/>
    </xf>
    <xf numFmtId="0" fontId="26" fillId="0" borderId="0" xfId="0" applyFont="1" applyAlignment="1" applyProtection="1">
      <alignment vertical="center"/>
      <protection hidden="1"/>
    </xf>
    <xf numFmtId="0" fontId="25" fillId="0" borderId="0" xfId="0" applyFont="1" applyProtection="1">
      <protection hidden="1"/>
    </xf>
    <xf numFmtId="0" fontId="25" fillId="0" borderId="0" xfId="0" applyFont="1" applyAlignment="1" applyProtection="1">
      <alignment vertical="center"/>
      <protection hidden="1"/>
    </xf>
    <xf numFmtId="0" fontId="9" fillId="10" borderId="5" xfId="0" applyFont="1" applyFill="1" applyBorder="1" applyAlignment="1" applyProtection="1">
      <alignment horizontal="center" vertical="center" wrapText="1"/>
      <protection hidden="1"/>
    </xf>
    <xf numFmtId="0" fontId="9" fillId="10" borderId="55" xfId="0" applyFont="1" applyFill="1" applyBorder="1" applyAlignment="1" applyProtection="1">
      <alignment horizontal="center" vertical="center" wrapText="1"/>
      <protection hidden="1"/>
    </xf>
    <xf numFmtId="0" fontId="6" fillId="0" borderId="31" xfId="0" applyFont="1" applyBorder="1" applyAlignment="1" applyProtection="1">
      <alignment horizontal="left" vertical="center" wrapText="1"/>
      <protection hidden="1"/>
    </xf>
    <xf numFmtId="0" fontId="17" fillId="0" borderId="0" xfId="0" applyFont="1" applyAlignment="1" applyProtection="1">
      <alignment vertical="center" wrapText="1"/>
      <protection hidden="1"/>
    </xf>
    <xf numFmtId="0" fontId="12" fillId="0" borderId="8" xfId="0" applyFont="1" applyBorder="1" applyAlignment="1" applyProtection="1">
      <alignment vertical="center"/>
      <protection hidden="1"/>
    </xf>
    <xf numFmtId="0" fontId="6" fillId="0" borderId="9" xfId="0" applyFont="1" applyBorder="1" applyAlignment="1" applyProtection="1">
      <alignment vertical="center" wrapText="1"/>
      <protection hidden="1"/>
    </xf>
    <xf numFmtId="0" fontId="12" fillId="0" borderId="8" xfId="0" applyFont="1" applyBorder="1" applyAlignment="1" applyProtection="1">
      <alignment vertical="center" wrapText="1"/>
      <protection hidden="1"/>
    </xf>
    <xf numFmtId="0" fontId="11" fillId="0" borderId="0" xfId="0" applyFont="1" applyAlignment="1" applyProtection="1">
      <alignment horizontal="left" vertical="center" wrapText="1"/>
      <protection hidden="1"/>
    </xf>
    <xf numFmtId="0" fontId="6" fillId="0" borderId="8" xfId="0" applyFont="1" applyBorder="1" applyAlignment="1" applyProtection="1">
      <alignment vertical="center" wrapText="1"/>
      <protection hidden="1"/>
    </xf>
    <xf numFmtId="0" fontId="6" fillId="0" borderId="31" xfId="0" applyFont="1" applyBorder="1" applyAlignment="1" applyProtection="1">
      <alignment vertical="center" wrapText="1"/>
      <protection hidden="1"/>
    </xf>
    <xf numFmtId="0" fontId="6" fillId="0" borderId="11" xfId="0" applyFont="1" applyBorder="1" applyAlignment="1" applyProtection="1">
      <alignment vertical="center" wrapText="1"/>
      <protection hidden="1"/>
    </xf>
    <xf numFmtId="0" fontId="12" fillId="0" borderId="12" xfId="0" applyFont="1" applyBorder="1" applyAlignment="1" applyProtection="1">
      <alignment horizontal="left" vertical="center" wrapText="1"/>
      <protection hidden="1"/>
    </xf>
    <xf numFmtId="0" fontId="12" fillId="0" borderId="32" xfId="0" applyFont="1" applyBorder="1" applyAlignment="1" applyProtection="1">
      <alignment horizontal="left" vertical="center" wrapText="1"/>
      <protection hidden="1"/>
    </xf>
    <xf numFmtId="0" fontId="22" fillId="0" borderId="0" xfId="0" applyFont="1" applyAlignment="1" applyProtection="1">
      <alignment wrapText="1"/>
      <protection hidden="1"/>
    </xf>
    <xf numFmtId="0" fontId="53" fillId="0" borderId="0" xfId="0" applyFont="1" applyProtection="1">
      <protection hidden="1"/>
    </xf>
    <xf numFmtId="0" fontId="53" fillId="3" borderId="1" xfId="0" applyFont="1" applyFill="1" applyBorder="1" applyAlignment="1" applyProtection="1">
      <alignment horizontal="center"/>
      <protection hidden="1"/>
    </xf>
    <xf numFmtId="0" fontId="23" fillId="3" borderId="2" xfId="0" applyFont="1" applyFill="1" applyBorder="1" applyAlignment="1" applyProtection="1">
      <alignment horizontal="center" vertical="center" wrapText="1"/>
      <protection hidden="1"/>
    </xf>
    <xf numFmtId="0" fontId="53" fillId="0" borderId="0" xfId="0" applyFont="1" applyAlignment="1" applyProtection="1">
      <alignment vertical="center"/>
      <protection hidden="1"/>
    </xf>
    <xf numFmtId="0" fontId="53" fillId="4" borderId="25" xfId="0" applyFont="1" applyFill="1" applyBorder="1" applyAlignment="1" applyProtection="1">
      <alignment vertical="center"/>
      <protection hidden="1"/>
    </xf>
    <xf numFmtId="0" fontId="50" fillId="11" borderId="9" xfId="1" applyFont="1" applyFill="1" applyBorder="1" applyAlignment="1" applyProtection="1">
      <alignment horizontal="left" vertical="center" wrapText="1"/>
      <protection hidden="1"/>
    </xf>
    <xf numFmtId="0" fontId="50" fillId="11" borderId="104" xfId="1" applyFont="1" applyFill="1" applyBorder="1" applyAlignment="1" applyProtection="1">
      <alignment horizontal="left" vertical="center" wrapText="1"/>
      <protection hidden="1"/>
    </xf>
    <xf numFmtId="0" fontId="50" fillId="11" borderId="108" xfId="1" applyFont="1" applyFill="1" applyBorder="1" applyAlignment="1" applyProtection="1">
      <alignment horizontal="left" vertical="center" wrapText="1"/>
      <protection hidden="1"/>
    </xf>
    <xf numFmtId="0" fontId="50" fillId="11" borderId="28" xfId="1" applyFont="1" applyFill="1" applyBorder="1" applyAlignment="1" applyProtection="1">
      <alignment horizontal="left" vertical="center" wrapText="1"/>
      <protection hidden="1"/>
    </xf>
    <xf numFmtId="0" fontId="54" fillId="11" borderId="29" xfId="0" applyFont="1" applyFill="1" applyBorder="1" applyAlignment="1" applyProtection="1">
      <alignment horizontal="left" vertical="center"/>
      <protection hidden="1"/>
    </xf>
    <xf numFmtId="0" fontId="50" fillId="11" borderId="184" xfId="1" applyFont="1" applyFill="1" applyBorder="1" applyAlignment="1" applyProtection="1">
      <alignment horizontal="left" vertical="center" wrapText="1"/>
      <protection hidden="1"/>
    </xf>
    <xf numFmtId="0" fontId="54" fillId="11" borderId="252" xfId="0" applyFont="1" applyFill="1" applyBorder="1" applyAlignment="1" applyProtection="1">
      <alignment horizontal="left" vertical="center"/>
      <protection hidden="1"/>
    </xf>
    <xf numFmtId="0" fontId="53" fillId="4" borderId="26" xfId="0" applyFont="1" applyFill="1" applyBorder="1" applyAlignment="1" applyProtection="1">
      <alignment vertical="center"/>
      <protection hidden="1"/>
    </xf>
    <xf numFmtId="0" fontId="54" fillId="11" borderId="13" xfId="0" applyFont="1" applyFill="1" applyBorder="1" applyAlignment="1" applyProtection="1">
      <alignment horizontal="left" vertical="center"/>
      <protection hidden="1"/>
    </xf>
    <xf numFmtId="0" fontId="24" fillId="0" borderId="0" xfId="0" applyFont="1" applyAlignment="1" applyProtection="1">
      <alignment horizontal="left"/>
      <protection hidden="1"/>
    </xf>
    <xf numFmtId="0" fontId="9" fillId="9" borderId="17" xfId="0" applyFont="1" applyFill="1" applyBorder="1" applyAlignment="1" applyProtection="1">
      <alignment horizontal="center" vertical="center"/>
      <protection hidden="1"/>
    </xf>
    <xf numFmtId="0" fontId="9" fillId="9" borderId="6" xfId="0" applyFont="1" applyFill="1" applyBorder="1" applyAlignment="1" applyProtection="1">
      <alignment horizontal="center" vertical="center"/>
      <protection hidden="1"/>
    </xf>
    <xf numFmtId="164" fontId="6" fillId="0" borderId="66" xfId="0" applyNumberFormat="1" applyFont="1" applyBorder="1" applyAlignment="1" applyProtection="1">
      <alignment horizontal="right"/>
      <protection hidden="1"/>
    </xf>
    <xf numFmtId="164" fontId="6" fillId="0" borderId="128" xfId="0" applyNumberFormat="1" applyFont="1" applyBorder="1" applyAlignment="1" applyProtection="1">
      <alignment horizontal="right"/>
      <protection hidden="1"/>
    </xf>
    <xf numFmtId="3" fontId="6" fillId="0" borderId="97" xfId="0" applyNumberFormat="1" applyFont="1" applyBorder="1" applyAlignment="1" applyProtection="1">
      <alignment horizontal="right"/>
      <protection hidden="1"/>
    </xf>
    <xf numFmtId="3" fontId="6" fillId="0" borderId="126" xfId="0" applyNumberFormat="1" applyFont="1" applyBorder="1" applyAlignment="1" applyProtection="1">
      <alignment horizontal="right"/>
      <protection hidden="1"/>
    </xf>
    <xf numFmtId="3" fontId="6" fillId="0" borderId="98" xfId="0" applyNumberFormat="1" applyFont="1" applyBorder="1" applyAlignment="1" applyProtection="1">
      <alignment horizontal="right"/>
      <protection hidden="1"/>
    </xf>
    <xf numFmtId="0" fontId="6" fillId="0" borderId="31" xfId="0" applyFont="1" applyBorder="1" applyAlignment="1" applyProtection="1">
      <alignment horizontal="right"/>
      <protection hidden="1"/>
    </xf>
    <xf numFmtId="0" fontId="9" fillId="9" borderId="19" xfId="0" applyFont="1" applyFill="1" applyBorder="1" applyAlignment="1" applyProtection="1">
      <alignment horizontal="center" vertical="center"/>
      <protection hidden="1"/>
    </xf>
    <xf numFmtId="0" fontId="9" fillId="9" borderId="7" xfId="0" applyFont="1" applyFill="1" applyBorder="1" applyAlignment="1" applyProtection="1">
      <alignment horizontal="center"/>
      <protection hidden="1"/>
    </xf>
    <xf numFmtId="0" fontId="6" fillId="0" borderId="6" xfId="0" applyFont="1" applyBorder="1" applyAlignment="1" applyProtection="1">
      <alignment horizontal="right"/>
      <protection hidden="1"/>
    </xf>
    <xf numFmtId="1" fontId="6" fillId="0" borderId="6" xfId="0" applyNumberFormat="1" applyFont="1" applyBorder="1" applyAlignment="1" applyProtection="1">
      <alignment horizontal="right"/>
      <protection hidden="1"/>
    </xf>
    <xf numFmtId="0" fontId="6" fillId="0" borderId="36" xfId="0" applyFont="1" applyBorder="1" applyAlignment="1" applyProtection="1">
      <alignment horizontal="right"/>
      <protection hidden="1"/>
    </xf>
    <xf numFmtId="1" fontId="6" fillId="0" borderId="7" xfId="0" applyNumberFormat="1" applyFont="1" applyBorder="1" applyAlignment="1" applyProtection="1">
      <alignment horizontal="right"/>
      <protection hidden="1"/>
    </xf>
    <xf numFmtId="1" fontId="6" fillId="0" borderId="9" xfId="0" applyNumberFormat="1" applyFont="1" applyBorder="1" applyAlignment="1" applyProtection="1">
      <alignment horizontal="right"/>
      <protection hidden="1"/>
    </xf>
    <xf numFmtId="1" fontId="6" fillId="0" borderId="10" xfId="0" applyNumberFormat="1" applyFont="1" applyBorder="1" applyAlignment="1" applyProtection="1">
      <alignment horizontal="right"/>
      <protection hidden="1"/>
    </xf>
    <xf numFmtId="0" fontId="6" fillId="0" borderId="66" xfId="0" applyFont="1" applyBorder="1" applyAlignment="1" applyProtection="1">
      <alignment horizontal="right"/>
      <protection hidden="1"/>
    </xf>
    <xf numFmtId="1" fontId="6" fillId="0" borderId="66" xfId="0" applyNumberFormat="1" applyFont="1" applyBorder="1" applyAlignment="1" applyProtection="1">
      <alignment horizontal="right"/>
      <protection hidden="1"/>
    </xf>
    <xf numFmtId="0" fontId="6" fillId="0" borderId="65" xfId="0" applyFont="1" applyBorder="1" applyAlignment="1" applyProtection="1">
      <alignment horizontal="right"/>
      <protection hidden="1"/>
    </xf>
    <xf numFmtId="1" fontId="6" fillId="0" borderId="128" xfId="0" applyNumberFormat="1" applyFont="1" applyBorder="1" applyAlignment="1" applyProtection="1">
      <alignment horizontal="right"/>
      <protection hidden="1"/>
    </xf>
    <xf numFmtId="166" fontId="6" fillId="0" borderId="14" xfId="0" applyNumberFormat="1" applyFont="1" applyBorder="1" applyAlignment="1" applyProtection="1">
      <alignment horizontal="right"/>
      <protection hidden="1"/>
    </xf>
    <xf numFmtId="0" fontId="6" fillId="0" borderId="33" xfId="0" applyFont="1" applyBorder="1" applyAlignment="1" applyProtection="1">
      <alignment horizontal="right"/>
      <protection hidden="1"/>
    </xf>
    <xf numFmtId="166" fontId="6" fillId="0" borderId="15" xfId="0" applyNumberFormat="1" applyFont="1" applyBorder="1" applyAlignment="1" applyProtection="1">
      <alignment horizontal="right"/>
      <protection hidden="1"/>
    </xf>
    <xf numFmtId="0" fontId="6" fillId="0" borderId="60" xfId="0" applyFont="1" applyBorder="1" applyAlignment="1" applyProtection="1">
      <alignment horizontal="right"/>
      <protection hidden="1"/>
    </xf>
    <xf numFmtId="1" fontId="6" fillId="0" borderId="60" xfId="0" applyNumberFormat="1" applyFont="1" applyBorder="1" applyAlignment="1" applyProtection="1">
      <alignment horizontal="right"/>
      <protection hidden="1"/>
    </xf>
    <xf numFmtId="0" fontId="6" fillId="0" borderId="59" xfId="0" applyFont="1" applyBorder="1" applyAlignment="1" applyProtection="1">
      <alignment horizontal="right"/>
      <protection hidden="1"/>
    </xf>
    <xf numFmtId="1" fontId="6" fillId="0" borderId="129" xfId="0" applyNumberFormat="1" applyFont="1" applyBorder="1" applyAlignment="1" applyProtection="1">
      <alignment horizontal="right"/>
      <protection hidden="1"/>
    </xf>
    <xf numFmtId="1" fontId="6" fillId="0" borderId="108" xfId="0" applyNumberFormat="1" applyFont="1" applyBorder="1" applyAlignment="1" applyProtection="1">
      <alignment horizontal="right"/>
      <protection hidden="1"/>
    </xf>
    <xf numFmtId="1" fontId="6" fillId="0" borderId="109" xfId="0" applyNumberFormat="1" applyFont="1" applyBorder="1" applyAlignment="1" applyProtection="1">
      <alignment horizontal="right"/>
      <protection hidden="1"/>
    </xf>
    <xf numFmtId="1" fontId="6" fillId="0" borderId="28" xfId="4" applyNumberFormat="1" applyFont="1" applyFill="1" applyBorder="1" applyAlignment="1" applyProtection="1">
      <alignment horizontal="right"/>
      <protection hidden="1"/>
    </xf>
    <xf numFmtId="2" fontId="6" fillId="0" borderId="28" xfId="4" applyNumberFormat="1" applyFont="1" applyFill="1" applyBorder="1" applyAlignment="1" applyProtection="1">
      <alignment horizontal="right"/>
      <protection hidden="1"/>
    </xf>
    <xf numFmtId="2" fontId="6" fillId="0" borderId="55" xfId="4" applyNumberFormat="1" applyFont="1" applyFill="1" applyBorder="1" applyAlignment="1" applyProtection="1">
      <alignment horizontal="right"/>
      <protection hidden="1"/>
    </xf>
    <xf numFmtId="1" fontId="6" fillId="0" borderId="55" xfId="4" applyNumberFormat="1" applyFont="1" applyFill="1" applyBorder="1" applyAlignment="1" applyProtection="1">
      <alignment horizontal="right"/>
      <protection hidden="1"/>
    </xf>
    <xf numFmtId="2" fontId="6" fillId="0" borderId="208" xfId="4" applyNumberFormat="1" applyFont="1" applyFill="1" applyBorder="1" applyAlignment="1" applyProtection="1">
      <alignment horizontal="right"/>
      <protection hidden="1"/>
    </xf>
    <xf numFmtId="10" fontId="6" fillId="0" borderId="97" xfId="4" applyNumberFormat="1" applyFont="1" applyFill="1" applyBorder="1" applyAlignment="1" applyProtection="1">
      <alignment horizontal="right"/>
      <protection hidden="1"/>
    </xf>
    <xf numFmtId="2" fontId="6" fillId="0" borderId="97" xfId="4" applyNumberFormat="1" applyFont="1" applyFill="1" applyBorder="1" applyAlignment="1" applyProtection="1">
      <alignment horizontal="right"/>
      <protection hidden="1"/>
    </xf>
    <xf numFmtId="2" fontId="6" fillId="0" borderId="126" xfId="4" applyNumberFormat="1" applyFont="1" applyFill="1" applyBorder="1" applyAlignment="1" applyProtection="1">
      <alignment horizontal="right"/>
      <protection hidden="1"/>
    </xf>
    <xf numFmtId="10" fontId="6" fillId="0" borderId="126" xfId="4" applyNumberFormat="1" applyFont="1" applyFill="1" applyBorder="1" applyAlignment="1" applyProtection="1">
      <alignment horizontal="right"/>
      <protection hidden="1"/>
    </xf>
    <xf numFmtId="2" fontId="6" fillId="0" borderId="98" xfId="4" applyNumberFormat="1" applyFont="1" applyFill="1" applyBorder="1" applyAlignment="1" applyProtection="1">
      <alignment horizontal="right"/>
      <protection hidden="1"/>
    </xf>
    <xf numFmtId="0" fontId="9" fillId="9" borderId="17" xfId="0" applyFont="1" applyFill="1" applyBorder="1" applyAlignment="1" applyProtection="1">
      <alignment horizontal="center"/>
      <protection hidden="1"/>
    </xf>
    <xf numFmtId="0" fontId="12" fillId="0" borderId="14" xfId="0" applyFont="1" applyBorder="1" applyAlignment="1" applyProtection="1">
      <alignment horizontal="left"/>
      <protection hidden="1"/>
    </xf>
    <xf numFmtId="0" fontId="12" fillId="0" borderId="108" xfId="0" applyFont="1" applyBorder="1" applyAlignment="1" applyProtection="1">
      <alignment horizontal="left"/>
      <protection hidden="1"/>
    </xf>
    <xf numFmtId="0" fontId="12" fillId="0" borderId="36" xfId="0" applyFont="1" applyBorder="1" applyAlignment="1" applyProtection="1">
      <alignment horizontal="left"/>
      <protection hidden="1"/>
    </xf>
    <xf numFmtId="0" fontId="12" fillId="0" borderId="31" xfId="0" applyFont="1" applyBorder="1" applyAlignment="1" applyProtection="1">
      <alignment horizontal="left"/>
      <protection hidden="1"/>
    </xf>
    <xf numFmtId="0" fontId="12" fillId="0" borderId="33" xfId="0" applyFont="1" applyBorder="1" applyAlignment="1" applyProtection="1">
      <alignment horizontal="left"/>
      <protection hidden="1"/>
    </xf>
    <xf numFmtId="0" fontId="12" fillId="0" borderId="0" xfId="0" applyFont="1" applyAlignment="1" applyProtection="1">
      <alignment horizontal="center" vertical="center"/>
      <protection hidden="1"/>
    </xf>
    <xf numFmtId="0" fontId="12" fillId="0" borderId="0" xfId="0" applyFont="1" applyAlignment="1" applyProtection="1">
      <alignment horizontal="left"/>
      <protection hidden="1"/>
    </xf>
    <xf numFmtId="0" fontId="12" fillId="0" borderId="0" xfId="0" applyFont="1" applyAlignment="1" applyProtection="1">
      <alignment horizontal="right"/>
      <protection hidden="1"/>
    </xf>
    <xf numFmtId="0" fontId="6" fillId="0" borderId="0" xfId="0" applyFont="1" applyAlignment="1" applyProtection="1">
      <alignment horizontal="right" vertical="center"/>
      <protection hidden="1"/>
    </xf>
    <xf numFmtId="0" fontId="9" fillId="9" borderId="8" xfId="0" applyFont="1" applyFill="1" applyBorder="1" applyAlignment="1" applyProtection="1">
      <alignment horizontal="center" vertical="center"/>
      <protection hidden="1"/>
    </xf>
    <xf numFmtId="0" fontId="9" fillId="9" borderId="9" xfId="0" applyFont="1" applyFill="1" applyBorder="1" applyAlignment="1" applyProtection="1">
      <alignment horizontal="center" vertical="center"/>
      <protection hidden="1"/>
    </xf>
    <xf numFmtId="0" fontId="9" fillId="9" borderId="10" xfId="0" applyFont="1" applyFill="1" applyBorder="1" applyAlignment="1" applyProtection="1">
      <alignment horizontal="center" vertical="center"/>
      <protection hidden="1"/>
    </xf>
    <xf numFmtId="0" fontId="14" fillId="0" borderId="8" xfId="0" applyFont="1" applyBorder="1" applyAlignment="1" applyProtection="1">
      <alignment horizontal="left" vertical="center"/>
      <protection hidden="1"/>
    </xf>
    <xf numFmtId="0" fontId="37" fillId="0" borderId="9" xfId="1" applyFont="1" applyBorder="1" applyAlignment="1" applyProtection="1">
      <alignment horizontal="left" vertical="center" wrapText="1"/>
      <protection hidden="1"/>
    </xf>
    <xf numFmtId="0" fontId="34" fillId="0" borderId="0" xfId="0" applyFont="1" applyAlignment="1" applyProtection="1">
      <alignment horizontal="left" vertical="center" wrapText="1"/>
      <protection hidden="1"/>
    </xf>
    <xf numFmtId="0" fontId="14" fillId="0" borderId="8" xfId="0" applyFont="1" applyBorder="1" applyAlignment="1" applyProtection="1">
      <alignment horizontal="left" vertical="center" wrapText="1"/>
      <protection hidden="1"/>
    </xf>
    <xf numFmtId="0" fontId="37" fillId="0" borderId="9" xfId="1" applyFont="1" applyBorder="1" applyAlignment="1" applyProtection="1">
      <alignment horizontal="left" vertical="center"/>
      <protection hidden="1"/>
    </xf>
    <xf numFmtId="0" fontId="4" fillId="0" borderId="0" xfId="0" applyFont="1" applyAlignment="1" applyProtection="1">
      <alignment horizontal="left" vertical="center" wrapText="1"/>
      <protection hidden="1"/>
    </xf>
    <xf numFmtId="0" fontId="46" fillId="0" borderId="8" xfId="0" applyFont="1" applyBorder="1" applyAlignment="1" applyProtection="1">
      <alignment horizontal="left" vertical="center"/>
      <protection hidden="1"/>
    </xf>
    <xf numFmtId="0" fontId="37" fillId="0" borderId="0" xfId="1" applyFont="1" applyAlignment="1" applyProtection="1">
      <alignment horizontal="left" vertical="center" wrapText="1"/>
      <protection hidden="1"/>
    </xf>
    <xf numFmtId="0" fontId="34" fillId="0" borderId="0" xfId="0" applyFont="1" applyAlignment="1" applyProtection="1">
      <alignment horizontal="center" vertical="center" wrapText="1"/>
      <protection hidden="1"/>
    </xf>
    <xf numFmtId="0" fontId="14" fillId="0" borderId="11" xfId="0" applyFont="1" applyBorder="1" applyAlignment="1" applyProtection="1">
      <alignment horizontal="left" vertical="center"/>
      <protection hidden="1"/>
    </xf>
    <xf numFmtId="0" fontId="37" fillId="0" borderId="12" xfId="1" applyFont="1" applyBorder="1" applyAlignment="1" applyProtection="1">
      <alignment horizontal="left" vertical="center" wrapText="1"/>
      <protection hidden="1"/>
    </xf>
    <xf numFmtId="0" fontId="34" fillId="0" borderId="0" xfId="0" applyFont="1" applyAlignment="1" applyProtection="1">
      <alignment vertical="center" wrapText="1"/>
      <protection hidden="1"/>
    </xf>
    <xf numFmtId="0" fontId="9" fillId="9" borderId="25" xfId="0" applyFont="1" applyFill="1" applyBorder="1" applyAlignment="1" applyProtection="1">
      <alignment horizontal="center" vertical="center"/>
      <protection hidden="1"/>
    </xf>
    <xf numFmtId="0" fontId="9" fillId="9" borderId="7" xfId="0" applyFont="1" applyFill="1" applyBorder="1" applyAlignment="1" applyProtection="1">
      <alignment horizontal="center" vertical="center"/>
      <protection hidden="1"/>
    </xf>
    <xf numFmtId="0" fontId="12" fillId="0" borderId="19" xfId="0" applyFont="1" applyBorder="1" applyAlignment="1" applyProtection="1">
      <alignment horizontal="left" vertical="center" wrapText="1"/>
      <protection hidden="1"/>
    </xf>
    <xf numFmtId="168" fontId="12" fillId="0" borderId="9" xfId="0" applyNumberFormat="1" applyFont="1" applyBorder="1" applyAlignment="1" applyProtection="1">
      <alignment horizontal="right" vertical="center"/>
      <protection hidden="1"/>
    </xf>
    <xf numFmtId="168" fontId="12" fillId="0" borderId="14" xfId="0" applyNumberFormat="1" applyFont="1" applyBorder="1" applyAlignment="1" applyProtection="1">
      <alignment horizontal="right" vertical="center"/>
      <protection hidden="1"/>
    </xf>
    <xf numFmtId="168" fontId="12" fillId="0" borderId="15" xfId="0" applyNumberFormat="1" applyFont="1" applyBorder="1" applyAlignment="1" applyProtection="1">
      <alignment horizontal="right" vertical="center"/>
      <protection hidden="1"/>
    </xf>
    <xf numFmtId="3" fontId="12" fillId="0" borderId="12" xfId="0" applyNumberFormat="1" applyFont="1" applyBorder="1" applyAlignment="1" applyProtection="1">
      <alignment horizontal="right" vertical="center"/>
      <protection hidden="1"/>
    </xf>
    <xf numFmtId="3" fontId="12" fillId="0" borderId="13" xfId="0" applyNumberFormat="1" applyFont="1" applyBorder="1" applyAlignment="1" applyProtection="1">
      <alignment horizontal="right" vertical="center"/>
      <protection hidden="1"/>
    </xf>
    <xf numFmtId="168" fontId="6" fillId="0" borderId="10" xfId="0" applyNumberFormat="1" applyFont="1" applyBorder="1" applyAlignment="1" applyProtection="1">
      <alignment horizontal="right" vertical="center"/>
      <protection hidden="1"/>
    </xf>
    <xf numFmtId="0" fontId="12" fillId="0" borderId="19" xfId="0" applyFont="1" applyBorder="1" applyAlignment="1" applyProtection="1">
      <alignment horizontal="left" vertical="center" wrapText="1" indent="3"/>
      <protection hidden="1"/>
    </xf>
    <xf numFmtId="3" fontId="6" fillId="0" borderId="10" xfId="0" applyNumberFormat="1" applyFont="1" applyBorder="1" applyAlignment="1" applyProtection="1">
      <alignment horizontal="right" vertical="center"/>
      <protection hidden="1"/>
    </xf>
    <xf numFmtId="168" fontId="6" fillId="0" borderId="14" xfId="0" applyNumberFormat="1" applyFont="1" applyBorder="1" applyAlignment="1" applyProtection="1">
      <alignment horizontal="right" vertical="center"/>
      <protection hidden="1"/>
    </xf>
    <xf numFmtId="168" fontId="6" fillId="0" borderId="15" xfId="0" applyNumberFormat="1" applyFont="1" applyBorder="1" applyAlignment="1" applyProtection="1">
      <alignment horizontal="right" vertical="center"/>
      <protection hidden="1"/>
    </xf>
    <xf numFmtId="0" fontId="12" fillId="0" borderId="35" xfId="0" applyFont="1" applyBorder="1" applyAlignment="1" applyProtection="1">
      <alignment horizontal="left" vertical="center" wrapText="1" indent="3"/>
      <protection hidden="1"/>
    </xf>
    <xf numFmtId="3" fontId="6" fillId="0" borderId="12" xfId="0" applyNumberFormat="1" applyFont="1" applyBorder="1" applyAlignment="1" applyProtection="1">
      <alignment horizontal="right" vertical="center"/>
      <protection hidden="1"/>
    </xf>
    <xf numFmtId="3" fontId="6" fillId="0" borderId="13" xfId="0" applyNumberFormat="1" applyFont="1" applyBorder="1" applyAlignment="1" applyProtection="1">
      <alignment horizontal="right" vertical="center"/>
      <protection hidden="1"/>
    </xf>
    <xf numFmtId="0" fontId="6" fillId="0" borderId="10" xfId="0" applyFont="1" applyBorder="1" applyAlignment="1" applyProtection="1">
      <alignment horizontal="right" vertical="center"/>
      <protection hidden="1"/>
    </xf>
    <xf numFmtId="0" fontId="6" fillId="0" borderId="15" xfId="0" applyFont="1" applyBorder="1" applyAlignment="1" applyProtection="1">
      <alignment horizontal="right" vertical="center"/>
      <protection hidden="1"/>
    </xf>
    <xf numFmtId="0" fontId="6" fillId="0" borderId="12" xfId="0" applyFont="1" applyBorder="1" applyAlignment="1" applyProtection="1">
      <alignment horizontal="right" vertical="center"/>
      <protection hidden="1"/>
    </xf>
    <xf numFmtId="0" fontId="6" fillId="0" borderId="13" xfId="0" applyFont="1" applyBorder="1" applyAlignment="1" applyProtection="1">
      <alignment horizontal="right" vertical="center"/>
      <protection hidden="1"/>
    </xf>
    <xf numFmtId="3" fontId="6" fillId="0" borderId="12" xfId="0" applyNumberFormat="1" applyFont="1" applyBorder="1" applyAlignment="1" applyProtection="1">
      <alignment vertical="center"/>
      <protection hidden="1"/>
    </xf>
    <xf numFmtId="3" fontId="6" fillId="0" borderId="13" xfId="0" applyNumberFormat="1" applyFont="1" applyBorder="1" applyAlignment="1" applyProtection="1">
      <alignment vertical="center"/>
      <protection hidden="1"/>
    </xf>
    <xf numFmtId="0" fontId="12" fillId="0" borderId="0" xfId="0" applyFont="1" applyAlignment="1" applyProtection="1">
      <alignment horizontal="left" vertical="center" wrapText="1"/>
      <protection hidden="1"/>
    </xf>
    <xf numFmtId="0" fontId="10" fillId="0" borderId="0" xfId="0" applyFont="1" applyAlignment="1" applyProtection="1">
      <alignment horizontal="center" vertical="center" wrapText="1"/>
      <protection hidden="1"/>
    </xf>
    <xf numFmtId="3" fontId="6" fillId="0" borderId="28" xfId="0" applyNumberFormat="1" applyFont="1" applyBorder="1" applyAlignment="1" applyProtection="1">
      <alignment horizontal="right" vertical="center"/>
      <protection hidden="1"/>
    </xf>
    <xf numFmtId="3" fontId="6" fillId="0" borderId="29" xfId="0" applyNumberFormat="1" applyFont="1" applyBorder="1" applyAlignment="1" applyProtection="1">
      <alignment horizontal="right" vertical="center"/>
      <protection hidden="1"/>
    </xf>
    <xf numFmtId="9" fontId="6" fillId="0" borderId="14" xfId="4" applyFont="1" applyBorder="1" applyAlignment="1" applyProtection="1">
      <alignment horizontal="right" vertical="center"/>
      <protection hidden="1"/>
    </xf>
    <xf numFmtId="0" fontId="0" fillId="0" borderId="0" xfId="0" applyAlignment="1" applyProtection="1">
      <alignment horizontal="left" vertical="center" wrapText="1"/>
      <protection hidden="1"/>
    </xf>
    <xf numFmtId="0" fontId="39" fillId="0" borderId="8" xfId="0" applyFont="1" applyBorder="1" applyAlignment="1" applyProtection="1">
      <alignment vertical="center" wrapText="1"/>
      <protection hidden="1"/>
    </xf>
    <xf numFmtId="0" fontId="29" fillId="0" borderId="9" xfId="0" applyFont="1" applyBorder="1" applyAlignment="1" applyProtection="1">
      <alignment horizontal="left" vertical="center" wrapText="1"/>
      <protection hidden="1"/>
    </xf>
    <xf numFmtId="0" fontId="39" fillId="0" borderId="22" xfId="0" applyFont="1" applyBorder="1" applyAlignment="1" applyProtection="1">
      <alignment vertical="center" wrapText="1"/>
      <protection hidden="1"/>
    </xf>
    <xf numFmtId="0" fontId="29" fillId="0" borderId="147" xfId="0" applyFont="1" applyBorder="1" applyAlignment="1" applyProtection="1">
      <alignment vertical="center" wrapText="1"/>
      <protection hidden="1"/>
    </xf>
    <xf numFmtId="0" fontId="29" fillId="0" borderId="8" xfId="0" applyFont="1" applyBorder="1" applyAlignment="1" applyProtection="1">
      <alignment vertical="center" wrapText="1"/>
      <protection hidden="1"/>
    </xf>
    <xf numFmtId="0" fontId="29" fillId="0" borderId="114" xfId="0" applyFont="1" applyBorder="1" applyAlignment="1" applyProtection="1">
      <alignment vertical="center" wrapText="1"/>
      <protection hidden="1"/>
    </xf>
    <xf numFmtId="0" fontId="39" fillId="0" borderId="5" xfId="0" applyFont="1" applyBorder="1" applyAlignment="1" applyProtection="1">
      <alignment vertical="center" wrapText="1"/>
      <protection hidden="1"/>
    </xf>
    <xf numFmtId="0" fontId="29" fillId="0" borderId="6" xfId="0" applyFont="1" applyBorder="1" applyAlignment="1" applyProtection="1">
      <alignment horizontal="left" vertical="center" wrapText="1"/>
      <protection hidden="1"/>
    </xf>
    <xf numFmtId="0" fontId="39" fillId="0" borderId="230" xfId="0" applyFont="1" applyBorder="1" applyAlignment="1" applyProtection="1">
      <alignment vertical="center" wrapText="1"/>
      <protection hidden="1"/>
    </xf>
    <xf numFmtId="0" fontId="29" fillId="0" borderId="195" xfId="0" applyFont="1" applyBorder="1" applyAlignment="1" applyProtection="1">
      <alignment horizontal="left" vertical="center" wrapText="1"/>
      <protection hidden="1"/>
    </xf>
    <xf numFmtId="0" fontId="29" fillId="0" borderId="231" xfId="0" applyFont="1" applyBorder="1" applyAlignment="1" applyProtection="1">
      <alignment horizontal="left" vertical="center" wrapText="1"/>
      <protection hidden="1"/>
    </xf>
    <xf numFmtId="0" fontId="39" fillId="0" borderId="8" xfId="0" applyFont="1" applyBorder="1" applyAlignment="1" applyProtection="1">
      <alignment wrapText="1"/>
      <protection hidden="1"/>
    </xf>
    <xf numFmtId="0" fontId="39" fillId="0" borderId="11" xfId="0" applyFont="1" applyBorder="1" applyAlignment="1" applyProtection="1">
      <alignment vertical="center" wrapText="1"/>
      <protection hidden="1"/>
    </xf>
    <xf numFmtId="0" fontId="29" fillId="0" borderId="12" xfId="0" applyFont="1" applyBorder="1" applyAlignment="1" applyProtection="1">
      <alignment horizontal="left" vertical="center" wrapText="1"/>
      <protection hidden="1"/>
    </xf>
    <xf numFmtId="0" fontId="1" fillId="0" borderId="0" xfId="0" applyFont="1" applyAlignment="1" applyProtection="1">
      <alignment horizontal="center" vertical="center"/>
      <protection hidden="1"/>
    </xf>
    <xf numFmtId="0" fontId="1" fillId="0" borderId="0" xfId="0" applyFont="1" applyAlignment="1" applyProtection="1">
      <alignment horizontal="left"/>
      <protection hidden="1"/>
    </xf>
    <xf numFmtId="0" fontId="41" fillId="0" borderId="0" xfId="0" applyFont="1" applyAlignment="1" applyProtection="1">
      <alignment vertical="center"/>
      <protection hidden="1"/>
    </xf>
    <xf numFmtId="0" fontId="9" fillId="9" borderId="9" xfId="0" applyFont="1" applyFill="1" applyBorder="1" applyAlignment="1" applyProtection="1">
      <alignment horizontal="center"/>
      <protection hidden="1"/>
    </xf>
    <xf numFmtId="0" fontId="9" fillId="9" borderId="10" xfId="0" applyFont="1" applyFill="1" applyBorder="1" applyAlignment="1" applyProtection="1">
      <alignment horizontal="center"/>
      <protection hidden="1"/>
    </xf>
    <xf numFmtId="0" fontId="9" fillId="0" borderId="0" xfId="0" applyFont="1" applyAlignment="1" applyProtection="1">
      <alignment horizontal="center"/>
      <protection hidden="1"/>
    </xf>
    <xf numFmtId="0" fontId="28" fillId="0" borderId="8" xfId="0" applyFont="1" applyBorder="1" applyAlignment="1" applyProtection="1">
      <alignment horizontal="left" vertical="center" wrapText="1"/>
      <protection hidden="1"/>
    </xf>
    <xf numFmtId="2" fontId="6" fillId="0" borderId="9" xfId="4" applyNumberFormat="1" applyFont="1" applyBorder="1" applyAlignment="1" applyProtection="1">
      <alignment horizontal="center" vertical="center"/>
      <protection hidden="1"/>
    </xf>
    <xf numFmtId="9" fontId="6" fillId="0" borderId="10" xfId="4" applyFont="1" applyBorder="1" applyAlignment="1" applyProtection="1">
      <alignment horizontal="right" vertical="center"/>
      <protection hidden="1"/>
    </xf>
    <xf numFmtId="9" fontId="14" fillId="0" borderId="10" xfId="4" applyFont="1" applyBorder="1" applyAlignment="1" applyProtection="1">
      <alignment horizontal="right" vertical="center"/>
      <protection hidden="1"/>
    </xf>
    <xf numFmtId="0" fontId="28" fillId="0" borderId="11" xfId="0" applyFont="1" applyBorder="1" applyAlignment="1" applyProtection="1">
      <alignment horizontal="left" vertical="center" wrapText="1"/>
      <protection hidden="1"/>
    </xf>
    <xf numFmtId="2" fontId="6" fillId="0" borderId="12" xfId="4" applyNumberFormat="1" applyFont="1" applyBorder="1" applyAlignment="1" applyProtection="1">
      <alignment horizontal="center" vertical="center"/>
      <protection hidden="1"/>
    </xf>
    <xf numFmtId="9" fontId="14" fillId="0" borderId="13" xfId="4" applyFont="1" applyBorder="1" applyAlignment="1" applyProtection="1">
      <alignment horizontal="right" vertical="center"/>
      <protection hidden="1"/>
    </xf>
    <xf numFmtId="0" fontId="14" fillId="0" borderId="0" xfId="0" applyFont="1" applyAlignment="1" applyProtection="1">
      <alignment horizontal="right" vertical="center"/>
      <protection hidden="1"/>
    </xf>
    <xf numFmtId="0" fontId="4" fillId="0" borderId="0" xfId="0" applyFont="1" applyAlignment="1" applyProtection="1">
      <alignment horizontal="left"/>
      <protection hidden="1"/>
    </xf>
    <xf numFmtId="0" fontId="28" fillId="0" borderId="0" xfId="0" applyFont="1" applyAlignment="1" applyProtection="1">
      <alignment horizontal="left" vertical="center" wrapText="1"/>
      <protection hidden="1"/>
    </xf>
    <xf numFmtId="2" fontId="6" fillId="0" borderId="0" xfId="4" applyNumberFormat="1" applyFont="1" applyBorder="1" applyAlignment="1" applyProtection="1">
      <alignment horizontal="center" vertical="center"/>
      <protection hidden="1"/>
    </xf>
    <xf numFmtId="9" fontId="14" fillId="0" borderId="0" xfId="4" applyFont="1" applyBorder="1" applyAlignment="1" applyProtection="1">
      <alignment horizontal="right" vertical="center"/>
      <protection hidden="1"/>
    </xf>
    <xf numFmtId="0" fontId="10" fillId="0" borderId="0" xfId="0" applyFont="1" applyAlignment="1" applyProtection="1">
      <alignment horizontal="center" vertical="center"/>
      <protection hidden="1"/>
    </xf>
    <xf numFmtId="0" fontId="0" fillId="0" borderId="0" xfId="0" applyAlignment="1" applyProtection="1">
      <alignment horizontal="left"/>
      <protection hidden="1"/>
    </xf>
    <xf numFmtId="10" fontId="0" fillId="0" borderId="0" xfId="0" applyNumberFormat="1" applyProtection="1">
      <protection hidden="1"/>
    </xf>
    <xf numFmtId="9" fontId="6" fillId="0" borderId="13" xfId="4" applyFont="1" applyBorder="1" applyAlignment="1" applyProtection="1">
      <alignment horizontal="right" vertical="center"/>
      <protection hidden="1"/>
    </xf>
    <xf numFmtId="10" fontId="6" fillId="0" borderId="0" xfId="4" applyNumberFormat="1" applyFont="1" applyBorder="1" applyAlignment="1" applyProtection="1">
      <alignment horizontal="right" vertical="center"/>
      <protection hidden="1"/>
    </xf>
    <xf numFmtId="10" fontId="1" fillId="0" borderId="0" xfId="0" applyNumberFormat="1" applyFont="1" applyProtection="1">
      <protection hidden="1"/>
    </xf>
    <xf numFmtId="0" fontId="28" fillId="0" borderId="19" xfId="0" applyFont="1" applyBorder="1" applyAlignment="1" applyProtection="1">
      <alignment horizontal="left" vertical="center" wrapText="1"/>
      <protection hidden="1"/>
    </xf>
    <xf numFmtId="0" fontId="6" fillId="0" borderId="10" xfId="0" quotePrefix="1" applyFont="1" applyBorder="1" applyAlignment="1" applyProtection="1">
      <alignment horizontal="right" vertical="center"/>
      <protection hidden="1"/>
    </xf>
    <xf numFmtId="9" fontId="6" fillId="0" borderId="10" xfId="4" applyFont="1" applyFill="1" applyBorder="1" applyAlignment="1" applyProtection="1">
      <alignment horizontal="right" vertical="center"/>
      <protection hidden="1"/>
    </xf>
    <xf numFmtId="0" fontId="28" fillId="0" borderId="21" xfId="0" applyFont="1" applyBorder="1" applyAlignment="1" applyProtection="1">
      <alignment horizontal="left" vertical="center" wrapText="1"/>
      <protection hidden="1"/>
    </xf>
    <xf numFmtId="0" fontId="14" fillId="0" borderId="13" xfId="0" applyFont="1" applyBorder="1" applyAlignment="1" applyProtection="1">
      <alignment horizontal="right" vertical="center"/>
      <protection hidden="1"/>
    </xf>
    <xf numFmtId="0" fontId="6" fillId="0" borderId="29" xfId="0" quotePrefix="1" applyFont="1" applyBorder="1" applyAlignment="1" applyProtection="1">
      <alignment horizontal="right"/>
      <protection hidden="1"/>
    </xf>
    <xf numFmtId="0" fontId="0" fillId="0" borderId="0" xfId="0" applyAlignment="1" applyProtection="1">
      <alignment horizontal="left" vertical="center"/>
      <protection hidden="1"/>
    </xf>
    <xf numFmtId="9" fontId="6" fillId="0" borderId="13" xfId="4" applyFont="1" applyFill="1" applyBorder="1" applyAlignment="1" applyProtection="1">
      <alignment horizontal="right"/>
      <protection hidden="1"/>
    </xf>
    <xf numFmtId="0" fontId="4" fillId="0" borderId="0" xfId="0" applyFont="1" applyAlignment="1" applyProtection="1">
      <alignment horizontal="left" vertical="center"/>
      <protection hidden="1"/>
    </xf>
    <xf numFmtId="0" fontId="12" fillId="0" borderId="21" xfId="0" applyFont="1" applyBorder="1" applyAlignment="1" applyProtection="1">
      <alignment horizontal="left" wrapText="1"/>
      <protection hidden="1"/>
    </xf>
    <xf numFmtId="9" fontId="6" fillId="0" borderId="13" xfId="0" applyNumberFormat="1" applyFont="1" applyBorder="1" applyAlignment="1" applyProtection="1">
      <alignment horizontal="right"/>
      <protection hidden="1"/>
    </xf>
    <xf numFmtId="0" fontId="12" fillId="0" borderId="0" xfId="0" applyFont="1" applyAlignment="1" applyProtection="1">
      <alignment horizontal="left" wrapText="1"/>
      <protection hidden="1"/>
    </xf>
    <xf numFmtId="0" fontId="3" fillId="0" borderId="0" xfId="0" applyFont="1" applyAlignment="1" applyProtection="1">
      <alignment horizontal="left" vertical="center" wrapText="1"/>
      <protection hidden="1"/>
    </xf>
    <xf numFmtId="0" fontId="6" fillId="3" borderId="1" xfId="0" applyFont="1" applyFill="1" applyBorder="1" applyAlignment="1" applyProtection="1">
      <alignment horizontal="center"/>
      <protection hidden="1"/>
    </xf>
    <xf numFmtId="0" fontId="9" fillId="3" borderId="2" xfId="0" applyFont="1" applyFill="1" applyBorder="1" applyAlignment="1" applyProtection="1">
      <alignment horizontal="center" vertical="center"/>
      <protection hidden="1"/>
    </xf>
    <xf numFmtId="0" fontId="9" fillId="3" borderId="3" xfId="0" applyFont="1" applyFill="1" applyBorder="1" applyAlignment="1" applyProtection="1">
      <alignment horizontal="center" vertical="center"/>
      <protection hidden="1"/>
    </xf>
    <xf numFmtId="0" fontId="6" fillId="6" borderId="25" xfId="0" applyFont="1" applyFill="1" applyBorder="1" applyAlignment="1" applyProtection="1">
      <alignment vertical="center"/>
      <protection hidden="1"/>
    </xf>
    <xf numFmtId="0" fontId="20" fillId="11" borderId="105" xfId="0" applyFont="1" applyFill="1" applyBorder="1" applyAlignment="1" applyProtection="1">
      <alignment horizontal="left" vertical="center"/>
      <protection hidden="1"/>
    </xf>
    <xf numFmtId="0" fontId="50" fillId="11" borderId="108" xfId="1" applyFont="1" applyFill="1" applyBorder="1" applyAlignment="1" applyProtection="1">
      <alignment horizontal="left" vertical="center" indent="1"/>
      <protection hidden="1"/>
    </xf>
    <xf numFmtId="0" fontId="20" fillId="11" borderId="109" xfId="0" applyFont="1" applyFill="1" applyBorder="1" applyAlignment="1" applyProtection="1">
      <alignment horizontal="left" vertical="center"/>
      <protection hidden="1"/>
    </xf>
    <xf numFmtId="0" fontId="20" fillId="11" borderId="10" xfId="0" applyFont="1" applyFill="1" applyBorder="1" applyAlignment="1" applyProtection="1">
      <alignment horizontal="left" vertical="center"/>
      <protection hidden="1"/>
    </xf>
    <xf numFmtId="0" fontId="7" fillId="8" borderId="201" xfId="1" applyFont="1" applyFill="1" applyBorder="1" applyAlignment="1" applyProtection="1">
      <alignment horizontal="left" vertical="center"/>
      <protection hidden="1"/>
    </xf>
    <xf numFmtId="0" fontId="50" fillId="11" borderId="195" xfId="1" applyFont="1" applyFill="1" applyBorder="1" applyAlignment="1" applyProtection="1">
      <alignment horizontal="left" vertical="center" indent="1"/>
      <protection hidden="1"/>
    </xf>
    <xf numFmtId="0" fontId="20" fillId="11" borderId="231" xfId="0" applyFont="1" applyFill="1" applyBorder="1" applyAlignment="1" applyProtection="1">
      <alignment horizontal="left" vertical="center"/>
      <protection hidden="1"/>
    </xf>
    <xf numFmtId="0" fontId="11" fillId="0" borderId="0" xfId="0" applyFont="1" applyAlignment="1" applyProtection="1">
      <alignment vertical="center"/>
      <protection hidden="1"/>
    </xf>
    <xf numFmtId="0" fontId="6" fillId="6" borderId="26" xfId="0" applyFont="1" applyFill="1" applyBorder="1" applyAlignment="1" applyProtection="1">
      <alignment vertical="center"/>
      <protection hidden="1"/>
    </xf>
    <xf numFmtId="0" fontId="50" fillId="11" borderId="12" xfId="1" applyFont="1" applyFill="1" applyBorder="1" applyAlignment="1" applyProtection="1">
      <alignment horizontal="left" vertical="center" indent="1"/>
      <protection hidden="1"/>
    </xf>
    <xf numFmtId="0" fontId="20" fillId="11" borderId="13" xfId="0" applyFont="1" applyFill="1" applyBorder="1" applyAlignment="1" applyProtection="1">
      <alignment horizontal="left" vertical="center"/>
      <protection hidden="1"/>
    </xf>
    <xf numFmtId="0" fontId="0" fillId="0" borderId="0" xfId="0" applyAlignment="1" applyProtection="1">
      <alignment wrapText="1"/>
      <protection hidden="1"/>
    </xf>
    <xf numFmtId="0" fontId="9" fillId="8" borderId="28" xfId="0" applyFont="1" applyFill="1" applyBorder="1" applyAlignment="1" applyProtection="1">
      <alignment horizontal="center"/>
      <protection hidden="1"/>
    </xf>
    <xf numFmtId="0" fontId="9" fillId="8" borderId="29" xfId="0" applyFont="1" applyFill="1" applyBorder="1" applyAlignment="1" applyProtection="1">
      <alignment horizontal="center"/>
      <protection hidden="1"/>
    </xf>
    <xf numFmtId="0" fontId="9" fillId="8" borderId="17" xfId="0" applyFont="1" applyFill="1" applyBorder="1" applyAlignment="1" applyProtection="1">
      <alignment horizontal="center"/>
      <protection hidden="1"/>
    </xf>
    <xf numFmtId="0" fontId="9" fillId="8" borderId="45" xfId="0" applyFont="1" applyFill="1" applyBorder="1" applyAlignment="1" applyProtection="1">
      <alignment horizontal="center" vertical="center"/>
      <protection hidden="1"/>
    </xf>
    <xf numFmtId="0" fontId="19" fillId="0" borderId="35" xfId="1" applyFont="1" applyBorder="1" applyAlignment="1" applyProtection="1">
      <alignment horizontal="left"/>
      <protection hidden="1"/>
    </xf>
    <xf numFmtId="0" fontId="19" fillId="0" borderId="21" xfId="1" applyFont="1" applyBorder="1" applyAlignment="1" applyProtection="1">
      <alignment horizontal="left"/>
      <protection hidden="1"/>
    </xf>
    <xf numFmtId="0" fontId="6" fillId="0" borderId="0" xfId="0" applyFont="1" applyAlignment="1" applyProtection="1">
      <alignment horizontal="center" vertical="center" wrapText="1"/>
      <protection hidden="1"/>
    </xf>
    <xf numFmtId="0" fontId="7" fillId="8" borderId="45" xfId="0" applyFont="1" applyFill="1" applyBorder="1" applyAlignment="1" applyProtection="1">
      <alignment horizontal="center" vertical="center"/>
      <protection hidden="1"/>
    </xf>
    <xf numFmtId="0" fontId="7" fillId="8" borderId="38" xfId="0" applyFont="1" applyFill="1" applyBorder="1" applyAlignment="1" applyProtection="1">
      <alignment horizontal="center" vertical="center"/>
      <protection hidden="1"/>
    </xf>
    <xf numFmtId="0" fontId="9" fillId="8" borderId="6" xfId="0" applyFont="1" applyFill="1" applyBorder="1" applyAlignment="1" applyProtection="1">
      <alignment horizontal="center"/>
      <protection hidden="1"/>
    </xf>
    <xf numFmtId="0" fontId="9" fillId="8" borderId="7" xfId="0" applyFont="1" applyFill="1" applyBorder="1" applyAlignment="1" applyProtection="1">
      <alignment horizontal="center"/>
      <protection hidden="1"/>
    </xf>
    <xf numFmtId="0" fontId="12" fillId="0" borderId="19" xfId="0" applyFont="1" applyBorder="1" applyAlignment="1" applyProtection="1">
      <alignment horizontal="left"/>
      <protection hidden="1"/>
    </xf>
    <xf numFmtId="0" fontId="12" fillId="0" borderId="40" xfId="0" applyFont="1" applyBorder="1" applyAlignment="1" applyProtection="1">
      <alignment horizontal="left"/>
      <protection hidden="1"/>
    </xf>
    <xf numFmtId="167" fontId="0" fillId="0" borderId="0" xfId="4" applyNumberFormat="1" applyFont="1" applyProtection="1">
      <protection hidden="1"/>
    </xf>
    <xf numFmtId="4" fontId="6" fillId="0" borderId="14" xfId="0" applyNumberFormat="1" applyFont="1" applyBorder="1" applyAlignment="1" applyProtection="1">
      <alignment horizontal="right"/>
      <protection hidden="1"/>
    </xf>
    <xf numFmtId="0" fontId="12" fillId="0" borderId="35" xfId="0" applyFont="1" applyBorder="1" applyAlignment="1" applyProtection="1">
      <alignment horizontal="left"/>
      <protection hidden="1"/>
    </xf>
    <xf numFmtId="0" fontId="12" fillId="0" borderId="54" xfId="0" applyFont="1" applyBorder="1" applyAlignment="1" applyProtection="1">
      <alignment horizontal="left"/>
      <protection hidden="1"/>
    </xf>
    <xf numFmtId="4" fontId="6" fillId="0" borderId="104" xfId="0" applyNumberFormat="1" applyFont="1" applyBorder="1" applyAlignment="1" applyProtection="1">
      <alignment horizontal="right"/>
      <protection hidden="1"/>
    </xf>
    <xf numFmtId="0" fontId="9" fillId="8" borderId="44" xfId="0" applyFont="1" applyFill="1" applyBorder="1" applyAlignment="1" applyProtection="1">
      <alignment horizontal="center" vertical="center"/>
      <protection hidden="1"/>
    </xf>
    <xf numFmtId="0" fontId="12" fillId="0" borderId="148" xfId="0" applyFont="1" applyBorder="1" applyAlignment="1" applyProtection="1">
      <alignment horizontal="left"/>
      <protection hidden="1"/>
    </xf>
    <xf numFmtId="0" fontId="7" fillId="0" borderId="140" xfId="0" applyFont="1" applyBorder="1" applyAlignment="1" applyProtection="1">
      <alignment horizontal="left"/>
      <protection hidden="1"/>
    </xf>
    <xf numFmtId="0" fontId="12" fillId="0" borderId="149" xfId="0" applyFont="1" applyBorder="1" applyAlignment="1" applyProtection="1">
      <alignment horizontal="left"/>
      <protection hidden="1"/>
    </xf>
    <xf numFmtId="3" fontId="6" fillId="0" borderId="141" xfId="0" applyNumberFormat="1" applyFont="1" applyBorder="1" applyAlignment="1" applyProtection="1">
      <alignment horizontal="right"/>
      <protection hidden="1"/>
    </xf>
    <xf numFmtId="0" fontId="6" fillId="0" borderId="139" xfId="0" applyFont="1" applyBorder="1" applyAlignment="1" applyProtection="1">
      <alignment horizontal="right"/>
      <protection hidden="1"/>
    </xf>
    <xf numFmtId="0" fontId="9" fillId="8" borderId="38" xfId="0" applyFont="1" applyFill="1" applyBorder="1" applyAlignment="1" applyProtection="1">
      <alignment horizontal="center" vertical="center"/>
      <protection hidden="1"/>
    </xf>
    <xf numFmtId="0" fontId="12" fillId="0" borderId="21" xfId="0" applyFont="1" applyBorder="1" applyAlignment="1" applyProtection="1">
      <alignment horizontal="left"/>
      <protection hidden="1"/>
    </xf>
    <xf numFmtId="0" fontId="12" fillId="0" borderId="42" xfId="0" applyFont="1" applyBorder="1" applyAlignment="1" applyProtection="1">
      <alignment horizontal="left"/>
      <protection hidden="1"/>
    </xf>
    <xf numFmtId="4" fontId="6" fillId="0" borderId="9" xfId="0" applyNumberFormat="1" applyFont="1" applyBorder="1" applyAlignment="1" applyProtection="1">
      <alignment horizontal="right" vertical="center"/>
      <protection hidden="1"/>
    </xf>
    <xf numFmtId="4" fontId="6" fillId="0" borderId="14" xfId="0" applyNumberFormat="1" applyFont="1" applyBorder="1" applyAlignment="1" applyProtection="1">
      <alignment horizontal="right" vertical="center"/>
      <protection hidden="1"/>
    </xf>
    <xf numFmtId="0" fontId="7" fillId="8" borderId="44" xfId="0" applyFont="1" applyFill="1" applyBorder="1" applyAlignment="1" applyProtection="1">
      <alignment horizontal="center" vertical="center"/>
      <protection hidden="1"/>
    </xf>
    <xf numFmtId="164" fontId="6" fillId="0" borderId="10" xfId="0" applyNumberFormat="1" applyFont="1" applyBorder="1" applyAlignment="1" applyProtection="1">
      <alignment horizontal="right" vertical="center"/>
      <protection hidden="1"/>
    </xf>
    <xf numFmtId="164" fontId="6" fillId="0" borderId="13" xfId="0" applyNumberFormat="1" applyFont="1" applyBorder="1" applyAlignment="1" applyProtection="1">
      <alignment horizontal="right" vertical="center"/>
      <protection hidden="1"/>
    </xf>
    <xf numFmtId="0" fontId="9" fillId="8" borderId="6" xfId="0" applyFont="1" applyFill="1" applyBorder="1" applyAlignment="1" applyProtection="1">
      <alignment horizontal="center" vertical="center"/>
      <protection hidden="1"/>
    </xf>
    <xf numFmtId="0" fontId="9" fillId="8" borderId="6" xfId="0" applyFont="1" applyFill="1" applyBorder="1" applyAlignment="1" applyProtection="1">
      <alignment horizontal="center" vertical="center" wrapText="1"/>
      <protection hidden="1"/>
    </xf>
    <xf numFmtId="0" fontId="9" fillId="8" borderId="17" xfId="0" applyFont="1" applyFill="1" applyBorder="1" applyAlignment="1" applyProtection="1">
      <alignment horizontal="center" vertical="center"/>
      <protection hidden="1"/>
    </xf>
    <xf numFmtId="167" fontId="6" fillId="0" borderId="9" xfId="4" applyNumberFormat="1" applyFont="1" applyBorder="1" applyAlignment="1" applyProtection="1">
      <alignment horizontal="right"/>
      <protection hidden="1"/>
    </xf>
    <xf numFmtId="167" fontId="6" fillId="0" borderId="14" xfId="4" applyNumberFormat="1" applyFont="1" applyBorder="1" applyAlignment="1" applyProtection="1">
      <alignment horizontal="right"/>
      <protection hidden="1"/>
    </xf>
    <xf numFmtId="4" fontId="6" fillId="0" borderId="9" xfId="0" applyNumberFormat="1" applyFont="1" applyBorder="1" applyAlignment="1" applyProtection="1">
      <alignment horizontal="right"/>
      <protection hidden="1"/>
    </xf>
    <xf numFmtId="167" fontId="6" fillId="0" borderId="13" xfId="4" applyNumberFormat="1" applyFont="1" applyBorder="1" applyAlignment="1" applyProtection="1">
      <alignment horizontal="right"/>
      <protection hidden="1"/>
    </xf>
    <xf numFmtId="4" fontId="6" fillId="0" borderId="141" xfId="0" applyNumberFormat="1" applyFont="1" applyBorder="1" applyAlignment="1" applyProtection="1">
      <alignment horizontal="right"/>
      <protection hidden="1"/>
    </xf>
    <xf numFmtId="0" fontId="6" fillId="0" borderId="104" xfId="0" applyFont="1" applyBorder="1" applyAlignment="1" applyProtection="1">
      <alignment vertical="center" wrapText="1"/>
      <protection hidden="1"/>
    </xf>
    <xf numFmtId="165" fontId="6" fillId="11" borderId="104" xfId="3" applyNumberFormat="1" applyFont="1" applyFill="1" applyBorder="1" applyAlignment="1" applyProtection="1">
      <alignment horizontal="right"/>
      <protection hidden="1"/>
    </xf>
    <xf numFmtId="3" fontId="6" fillId="11" borderId="104" xfId="0" applyNumberFormat="1" applyFont="1" applyFill="1" applyBorder="1" applyAlignment="1" applyProtection="1">
      <alignment horizontal="right"/>
      <protection hidden="1"/>
    </xf>
    <xf numFmtId="3" fontId="6" fillId="11" borderId="105" xfId="0" applyNumberFormat="1" applyFont="1" applyFill="1" applyBorder="1" applyAlignment="1" applyProtection="1">
      <alignment horizontal="right"/>
      <protection hidden="1"/>
    </xf>
    <xf numFmtId="3" fontId="4" fillId="0" borderId="0" xfId="0" applyNumberFormat="1" applyFont="1" applyProtection="1">
      <protection hidden="1"/>
    </xf>
    <xf numFmtId="0" fontId="6" fillId="0" borderId="14" xfId="0" applyFont="1" applyBorder="1" applyAlignment="1" applyProtection="1">
      <alignment vertical="center" wrapText="1"/>
      <protection hidden="1"/>
    </xf>
    <xf numFmtId="0" fontId="6" fillId="11" borderId="14" xfId="0" applyFont="1" applyFill="1" applyBorder="1" applyProtection="1">
      <protection hidden="1"/>
    </xf>
    <xf numFmtId="165" fontId="0" fillId="11" borderId="14" xfId="3" applyNumberFormat="1" applyFont="1" applyFill="1" applyBorder="1" applyProtection="1">
      <protection hidden="1"/>
    </xf>
    <xf numFmtId="3" fontId="6" fillId="11" borderId="14" xfId="0" applyNumberFormat="1" applyFont="1" applyFill="1" applyBorder="1" applyAlignment="1" applyProtection="1">
      <alignment horizontal="right"/>
      <protection hidden="1"/>
    </xf>
    <xf numFmtId="3" fontId="6" fillId="11" borderId="15" xfId="0" applyNumberFormat="1" applyFont="1" applyFill="1" applyBorder="1" applyAlignment="1" applyProtection="1">
      <alignment horizontal="right"/>
      <protection hidden="1"/>
    </xf>
    <xf numFmtId="3" fontId="6" fillId="11" borderId="195" xfId="0" applyNumberFormat="1" applyFont="1" applyFill="1" applyBorder="1" applyAlignment="1" applyProtection="1">
      <alignment horizontal="right" vertical="center"/>
      <protection hidden="1"/>
    </xf>
    <xf numFmtId="3" fontId="6" fillId="11" borderId="231" xfId="0" applyNumberFormat="1" applyFont="1" applyFill="1" applyBorder="1" applyAlignment="1" applyProtection="1">
      <alignment horizontal="right" vertical="center"/>
      <protection hidden="1"/>
    </xf>
    <xf numFmtId="3" fontId="6" fillId="11" borderId="9" xfId="0" applyNumberFormat="1" applyFont="1" applyFill="1" applyBorder="1" applyAlignment="1" applyProtection="1">
      <alignment horizontal="right"/>
      <protection hidden="1"/>
    </xf>
    <xf numFmtId="3" fontId="6" fillId="11" borderId="10" xfId="0" applyNumberFormat="1" applyFont="1" applyFill="1" applyBorder="1" applyAlignment="1" applyProtection="1">
      <alignment horizontal="right"/>
      <protection hidden="1"/>
    </xf>
    <xf numFmtId="0" fontId="12" fillId="0" borderId="14" xfId="0" applyFont="1" applyBorder="1" applyAlignment="1" applyProtection="1">
      <alignment vertical="center" wrapText="1"/>
      <protection hidden="1"/>
    </xf>
    <xf numFmtId="3" fontId="6" fillId="11" borderId="195" xfId="0" applyNumberFormat="1" applyFont="1" applyFill="1" applyBorder="1" applyAlignment="1" applyProtection="1">
      <alignment horizontal="right"/>
      <protection hidden="1"/>
    </xf>
    <xf numFmtId="3" fontId="6" fillId="11" borderId="231" xfId="0" applyNumberFormat="1" applyFont="1" applyFill="1" applyBorder="1" applyAlignment="1" applyProtection="1">
      <alignment horizontal="right"/>
      <protection hidden="1"/>
    </xf>
    <xf numFmtId="3" fontId="6" fillId="11" borderId="6" xfId="0" applyNumberFormat="1" applyFont="1" applyFill="1" applyBorder="1" applyAlignment="1" applyProtection="1">
      <alignment horizontal="right"/>
      <protection hidden="1"/>
    </xf>
    <xf numFmtId="3" fontId="6" fillId="11" borderId="28" xfId="0" applyNumberFormat="1" applyFont="1" applyFill="1" applyBorder="1" applyAlignment="1" applyProtection="1">
      <alignment horizontal="right"/>
      <protection hidden="1"/>
    </xf>
    <xf numFmtId="3" fontId="6" fillId="11" borderId="6" xfId="0" applyNumberFormat="1" applyFont="1" applyFill="1" applyBorder="1" applyAlignment="1" applyProtection="1">
      <alignment horizontal="right" vertical="center"/>
      <protection hidden="1"/>
    </xf>
    <xf numFmtId="2" fontId="12" fillId="0" borderId="12" xfId="0" applyNumberFormat="1" applyFont="1" applyBorder="1" applyAlignment="1" applyProtection="1">
      <alignment horizontal="right"/>
      <protection hidden="1"/>
    </xf>
    <xf numFmtId="4" fontId="14" fillId="0" borderId="0" xfId="0" applyNumberFormat="1" applyFont="1" applyProtection="1">
      <protection hidden="1"/>
    </xf>
    <xf numFmtId="3" fontId="6" fillId="0" borderId="250" xfId="0" applyNumberFormat="1" applyFont="1" applyBorder="1" applyProtection="1">
      <protection hidden="1"/>
    </xf>
    <xf numFmtId="3" fontId="6" fillId="0" borderId="256" xfId="0" applyNumberFormat="1" applyFont="1" applyBorder="1" applyProtection="1">
      <protection hidden="1"/>
    </xf>
    <xf numFmtId="3" fontId="6" fillId="0" borderId="247" xfId="0" applyNumberFormat="1" applyFont="1" applyBorder="1" applyProtection="1">
      <protection hidden="1"/>
    </xf>
    <xf numFmtId="3" fontId="6" fillId="0" borderId="257" xfId="0" applyNumberFormat="1" applyFont="1" applyBorder="1" applyProtection="1">
      <protection hidden="1"/>
    </xf>
    <xf numFmtId="3" fontId="6" fillId="0" borderId="258" xfId="0" applyNumberFormat="1" applyFont="1" applyBorder="1" applyProtection="1">
      <protection hidden="1"/>
    </xf>
    <xf numFmtId="3" fontId="6" fillId="0" borderId="259" xfId="0" applyNumberFormat="1" applyFont="1" applyBorder="1" applyProtection="1">
      <protection hidden="1"/>
    </xf>
    <xf numFmtId="3" fontId="6" fillId="0" borderId="13" xfId="0" applyNumberFormat="1" applyFont="1" applyBorder="1" applyAlignment="1" applyProtection="1">
      <alignment horizontal="right"/>
      <protection hidden="1"/>
    </xf>
    <xf numFmtId="0" fontId="58" fillId="0" borderId="0" xfId="0" applyFont="1" applyAlignment="1" applyProtection="1">
      <alignment vertical="center"/>
      <protection hidden="1"/>
    </xf>
    <xf numFmtId="0" fontId="33" fillId="0" borderId="0" xfId="0" applyFont="1" applyAlignment="1" applyProtection="1">
      <alignment horizontal="center"/>
      <protection hidden="1"/>
    </xf>
    <xf numFmtId="0" fontId="59" fillId="0" borderId="0" xfId="0" applyFont="1" applyProtection="1">
      <protection hidden="1"/>
    </xf>
    <xf numFmtId="0" fontId="58" fillId="0" borderId="0" xfId="0" applyFont="1" applyProtection="1">
      <protection hidden="1"/>
    </xf>
    <xf numFmtId="4" fontId="6" fillId="0" borderId="9" xfId="0" applyNumberFormat="1" applyFont="1" applyBorder="1" applyAlignment="1" applyProtection="1">
      <alignment horizontal="left" vertical="center"/>
      <protection hidden="1"/>
    </xf>
    <xf numFmtId="3" fontId="59" fillId="0" borderId="0" xfId="0" applyNumberFormat="1" applyFont="1" applyAlignment="1" applyProtection="1">
      <alignment horizontal="right" vertical="center"/>
      <protection hidden="1"/>
    </xf>
    <xf numFmtId="4" fontId="6" fillId="0" borderId="14" xfId="0" applyNumberFormat="1" applyFont="1" applyBorder="1" applyAlignment="1" applyProtection="1">
      <alignment horizontal="left" vertical="center"/>
      <protection hidden="1"/>
    </xf>
    <xf numFmtId="0" fontId="6" fillId="0" borderId="15" xfId="0" quotePrefix="1" applyFont="1" applyBorder="1" applyAlignment="1" applyProtection="1">
      <alignment horizontal="right" vertical="center"/>
      <protection hidden="1"/>
    </xf>
    <xf numFmtId="4" fontId="6" fillId="0" borderId="12" xfId="0" applyNumberFormat="1" applyFont="1" applyBorder="1" applyAlignment="1" applyProtection="1">
      <alignment horizontal="left" vertical="center"/>
      <protection hidden="1"/>
    </xf>
    <xf numFmtId="0" fontId="6" fillId="0" borderId="13" xfId="0" quotePrefix="1" applyFont="1" applyBorder="1" applyAlignment="1" applyProtection="1">
      <alignment horizontal="right" vertical="center"/>
      <protection hidden="1"/>
    </xf>
    <xf numFmtId="3" fontId="6" fillId="0" borderId="0" xfId="0" applyNumberFormat="1" applyFont="1" applyAlignment="1" applyProtection="1">
      <alignment horizontal="right" vertical="center"/>
      <protection hidden="1"/>
    </xf>
    <xf numFmtId="0" fontId="31" fillId="0" borderId="0" xfId="0" applyFont="1" applyAlignment="1" applyProtection="1">
      <alignment vertical="top" wrapText="1"/>
      <protection hidden="1"/>
    </xf>
    <xf numFmtId="4" fontId="0" fillId="0" borderId="0" xfId="0" applyNumberFormat="1" applyProtection="1">
      <protection hidden="1"/>
    </xf>
    <xf numFmtId="3" fontId="6" fillId="0" borderId="6" xfId="0" applyNumberFormat="1" applyFont="1" applyBorder="1" applyAlignment="1" applyProtection="1">
      <alignment horizontal="left" vertical="center"/>
      <protection hidden="1"/>
    </xf>
    <xf numFmtId="4" fontId="6" fillId="0" borderId="9" xfId="0" applyNumberFormat="1" applyFont="1" applyBorder="1" applyAlignment="1" applyProtection="1">
      <alignment horizontal="left"/>
      <protection hidden="1"/>
    </xf>
    <xf numFmtId="4" fontId="6" fillId="0" borderId="14" xfId="0" applyNumberFormat="1" applyFont="1" applyBorder="1" applyAlignment="1" applyProtection="1">
      <alignment horizontal="left"/>
      <protection hidden="1"/>
    </xf>
    <xf numFmtId="4" fontId="6" fillId="0" borderId="195" xfId="0" applyNumberFormat="1" applyFont="1" applyBorder="1" applyAlignment="1" applyProtection="1">
      <alignment horizontal="left"/>
      <protection hidden="1"/>
    </xf>
    <xf numFmtId="4" fontId="6" fillId="0" borderId="105" xfId="0" applyNumberFormat="1" applyFont="1" applyBorder="1" applyAlignment="1" applyProtection="1">
      <alignment horizontal="right"/>
      <protection hidden="1"/>
    </xf>
    <xf numFmtId="3" fontId="6" fillId="0" borderId="104" xfId="0" applyNumberFormat="1" applyFont="1" applyBorder="1" applyAlignment="1" applyProtection="1">
      <alignment horizontal="left" vertical="center"/>
      <protection hidden="1"/>
    </xf>
    <xf numFmtId="0" fontId="12" fillId="0" borderId="150" xfId="0" applyFont="1" applyBorder="1" applyAlignment="1" applyProtection="1">
      <alignment horizontal="left"/>
      <protection hidden="1"/>
    </xf>
    <xf numFmtId="0" fontId="12" fillId="0" borderId="211" xfId="0" applyFont="1" applyBorder="1" applyAlignment="1" applyProtection="1">
      <alignment horizontal="left"/>
      <protection hidden="1"/>
    </xf>
    <xf numFmtId="166" fontId="12" fillId="0" borderId="12" xfId="0" applyNumberFormat="1" applyFont="1" applyBorder="1" applyAlignment="1" applyProtection="1">
      <alignment horizontal="right"/>
      <protection hidden="1"/>
    </xf>
    <xf numFmtId="166" fontId="6" fillId="0" borderId="0" xfId="0" applyNumberFormat="1" applyFont="1" applyProtection="1">
      <protection hidden="1"/>
    </xf>
    <xf numFmtId="0" fontId="9" fillId="8" borderId="45" xfId="0" applyFont="1" applyFill="1" applyBorder="1" applyAlignment="1" applyProtection="1">
      <alignment horizontal="center"/>
      <protection hidden="1"/>
    </xf>
    <xf numFmtId="0" fontId="9" fillId="8" borderId="38" xfId="0" applyFont="1" applyFill="1" applyBorder="1" applyAlignment="1" applyProtection="1">
      <alignment horizontal="center"/>
      <protection hidden="1"/>
    </xf>
    <xf numFmtId="3" fontId="6" fillId="0" borderId="6" xfId="0" applyNumberFormat="1" applyFont="1" applyBorder="1" applyAlignment="1" applyProtection="1">
      <alignment horizontal="right" vertical="center"/>
      <protection hidden="1"/>
    </xf>
    <xf numFmtId="3" fontId="6" fillId="0" borderId="195" xfId="0" applyNumberFormat="1" applyFont="1" applyBorder="1" applyAlignment="1" applyProtection="1">
      <alignment horizontal="right"/>
      <protection hidden="1"/>
    </xf>
    <xf numFmtId="3" fontId="6" fillId="0" borderId="231" xfId="0" applyNumberFormat="1" applyFont="1" applyBorder="1" applyAlignment="1" applyProtection="1">
      <alignment horizontal="right"/>
      <protection hidden="1"/>
    </xf>
    <xf numFmtId="3" fontId="6" fillId="0" borderId="104" xfId="0" applyNumberFormat="1" applyFont="1" applyBorder="1" applyAlignment="1" applyProtection="1">
      <alignment horizontal="right" vertical="center"/>
      <protection hidden="1"/>
    </xf>
    <xf numFmtId="3" fontId="6" fillId="0" borderId="105" xfId="0" applyNumberFormat="1" applyFont="1" applyBorder="1" applyAlignment="1" applyProtection="1">
      <alignment horizontal="right"/>
      <protection hidden="1"/>
    </xf>
    <xf numFmtId="0" fontId="12" fillId="0" borderId="140" xfId="0" applyFont="1" applyBorder="1" applyAlignment="1" applyProtection="1">
      <alignment horizontal="left"/>
      <protection hidden="1"/>
    </xf>
    <xf numFmtId="0" fontId="6" fillId="0" borderId="13" xfId="0" applyFont="1" applyBorder="1" applyAlignment="1" applyProtection="1">
      <alignment vertical="center"/>
      <protection hidden="1"/>
    </xf>
    <xf numFmtId="0" fontId="12" fillId="0" borderId="19" xfId="0" applyFont="1" applyBorder="1" applyProtection="1">
      <protection hidden="1"/>
    </xf>
    <xf numFmtId="0" fontId="12" fillId="0" borderId="49" xfId="0" applyFont="1" applyBorder="1" applyProtection="1">
      <protection hidden="1"/>
    </xf>
    <xf numFmtId="0" fontId="6" fillId="0" borderId="7" xfId="0" applyFont="1" applyBorder="1" applyAlignment="1" applyProtection="1">
      <alignment horizontal="right"/>
      <protection hidden="1"/>
    </xf>
    <xf numFmtId="0" fontId="12" fillId="0" borderId="35" xfId="0" applyFont="1" applyBorder="1" applyProtection="1">
      <protection hidden="1"/>
    </xf>
    <xf numFmtId="0" fontId="12" fillId="0" borderId="117" xfId="0" applyFont="1" applyBorder="1" applyProtection="1">
      <protection hidden="1"/>
    </xf>
    <xf numFmtId="10" fontId="12" fillId="0" borderId="139" xfId="0" applyNumberFormat="1" applyFont="1" applyBorder="1" applyAlignment="1" applyProtection="1">
      <alignment horizontal="right"/>
      <protection hidden="1"/>
    </xf>
    <xf numFmtId="0" fontId="6" fillId="0" borderId="0" xfId="0" applyFont="1" applyAlignment="1" applyProtection="1">
      <alignment horizontal="left" wrapText="1"/>
      <protection hidden="1"/>
    </xf>
    <xf numFmtId="4" fontId="6" fillId="0" borderId="9" xfId="0" applyNumberFormat="1" applyFont="1" applyBorder="1" applyAlignment="1" applyProtection="1">
      <alignment horizontal="left" wrapText="1"/>
      <protection hidden="1"/>
    </xf>
    <xf numFmtId="0" fontId="9" fillId="8" borderId="36" xfId="0" applyFont="1" applyFill="1" applyBorder="1" applyAlignment="1" applyProtection="1">
      <alignment horizontal="center" vertical="center"/>
      <protection hidden="1"/>
    </xf>
    <xf numFmtId="0" fontId="9" fillId="8" borderId="7" xfId="0" applyFont="1" applyFill="1" applyBorder="1" applyAlignment="1" applyProtection="1">
      <alignment horizontal="center" vertical="center" wrapText="1"/>
      <protection hidden="1"/>
    </xf>
    <xf numFmtId="164" fontId="6" fillId="0" borderId="9" xfId="0" applyNumberFormat="1" applyFont="1" applyBorder="1" applyAlignment="1" applyProtection="1">
      <alignment horizontal="right" vertical="center"/>
      <protection hidden="1"/>
    </xf>
    <xf numFmtId="164" fontId="6" fillId="0" borderId="14" xfId="0" applyNumberFormat="1" applyFont="1" applyBorder="1" applyAlignment="1" applyProtection="1">
      <alignment horizontal="right" vertical="center"/>
      <protection hidden="1"/>
    </xf>
    <xf numFmtId="164" fontId="6" fillId="0" borderId="15" xfId="0" applyNumberFormat="1" applyFont="1" applyBorder="1" applyAlignment="1" applyProtection="1">
      <alignment horizontal="right" vertical="center"/>
      <protection hidden="1"/>
    </xf>
    <xf numFmtId="0" fontId="2" fillId="0" borderId="0" xfId="0" applyFont="1" applyProtection="1">
      <protection hidden="1"/>
    </xf>
    <xf numFmtId="4" fontId="9" fillId="0" borderId="104" xfId="0" applyNumberFormat="1" applyFont="1" applyBorder="1" applyAlignment="1" applyProtection="1">
      <alignment horizontal="left"/>
      <protection hidden="1"/>
    </xf>
    <xf numFmtId="3" fontId="6" fillId="0" borderId="220" xfId="0" applyNumberFormat="1" applyFont="1" applyBorder="1" applyAlignment="1" applyProtection="1">
      <alignment horizontal="right"/>
      <protection hidden="1"/>
    </xf>
    <xf numFmtId="164" fontId="6" fillId="0" borderId="231" xfId="0" applyNumberFormat="1" applyFont="1" applyBorder="1" applyAlignment="1" applyProtection="1">
      <alignment horizontal="right" vertical="center"/>
      <protection hidden="1"/>
    </xf>
    <xf numFmtId="4" fontId="6" fillId="0" borderId="111" xfId="0" applyNumberFormat="1" applyFont="1" applyBorder="1" applyAlignment="1" applyProtection="1">
      <alignment horizontal="left"/>
      <protection hidden="1"/>
    </xf>
    <xf numFmtId="3" fontId="6" fillId="0" borderId="143" xfId="0" applyNumberFormat="1" applyFont="1" applyBorder="1" applyAlignment="1" applyProtection="1">
      <alignment horizontal="right"/>
      <protection hidden="1"/>
    </xf>
    <xf numFmtId="4" fontId="9" fillId="0" borderId="111" xfId="0" applyNumberFormat="1" applyFont="1" applyBorder="1" applyAlignment="1" applyProtection="1">
      <alignment horizontal="left"/>
      <protection hidden="1"/>
    </xf>
    <xf numFmtId="166" fontId="6" fillId="0" borderId="10" xfId="4" applyNumberFormat="1" applyFont="1" applyFill="1" applyBorder="1" applyAlignment="1" applyProtection="1">
      <alignment horizontal="right"/>
      <protection hidden="1"/>
    </xf>
    <xf numFmtId="3" fontId="6" fillId="0" borderId="139" xfId="0" applyNumberFormat="1" applyFont="1" applyBorder="1" applyAlignment="1" applyProtection="1">
      <alignment horizontal="right"/>
      <protection hidden="1"/>
    </xf>
    <xf numFmtId="3" fontId="6" fillId="0" borderId="0" xfId="0" applyNumberFormat="1" applyFont="1" applyProtection="1">
      <protection hidden="1"/>
    </xf>
    <xf numFmtId="0" fontId="0" fillId="0" borderId="0" xfId="0" applyAlignment="1" applyProtection="1">
      <alignment vertical="center" wrapText="1"/>
      <protection hidden="1"/>
    </xf>
    <xf numFmtId="0" fontId="53" fillId="5" borderId="25" xfId="0" applyFont="1" applyFill="1" applyBorder="1" applyAlignment="1" applyProtection="1">
      <alignment vertical="center"/>
      <protection hidden="1"/>
    </xf>
    <xf numFmtId="0" fontId="43" fillId="7" borderId="201" xfId="1" applyFont="1" applyFill="1" applyBorder="1" applyAlignment="1" applyProtection="1">
      <alignment horizontal="left" vertical="center"/>
      <protection hidden="1"/>
    </xf>
    <xf numFmtId="0" fontId="56" fillId="11" borderId="105" xfId="1" applyFont="1" applyFill="1" applyBorder="1" applyAlignment="1" applyProtection="1">
      <alignment horizontal="left" vertical="center"/>
      <protection hidden="1"/>
    </xf>
    <xf numFmtId="0" fontId="56" fillId="11" borderId="10" xfId="1" applyFont="1" applyFill="1" applyBorder="1" applyAlignment="1" applyProtection="1">
      <alignment horizontal="left" vertical="center"/>
      <protection hidden="1"/>
    </xf>
    <xf numFmtId="0" fontId="53" fillId="5" borderId="26" xfId="0" applyFont="1" applyFill="1" applyBorder="1" applyAlignment="1" applyProtection="1">
      <alignment vertical="center"/>
      <protection hidden="1"/>
    </xf>
    <xf numFmtId="0" fontId="9" fillId="7" borderId="25" xfId="0" applyFont="1" applyFill="1" applyBorder="1" applyAlignment="1" applyProtection="1">
      <alignment horizontal="center" vertical="center"/>
      <protection hidden="1"/>
    </xf>
    <xf numFmtId="0" fontId="9" fillId="7" borderId="0" xfId="0" applyFont="1" applyFill="1" applyAlignment="1" applyProtection="1">
      <alignment horizontal="center"/>
      <protection hidden="1"/>
    </xf>
    <xf numFmtId="0" fontId="9" fillId="7" borderId="17" xfId="0" applyFont="1" applyFill="1" applyBorder="1" applyAlignment="1" applyProtection="1">
      <alignment horizontal="center"/>
      <protection hidden="1"/>
    </xf>
    <xf numFmtId="0" fontId="6" fillId="0" borderId="104" xfId="0" applyFont="1" applyBorder="1" applyAlignment="1" applyProtection="1">
      <alignment horizontal="right"/>
      <protection hidden="1"/>
    </xf>
    <xf numFmtId="0" fontId="6" fillId="0" borderId="105" xfId="0" applyFont="1" applyBorder="1" applyAlignment="1" applyProtection="1">
      <alignment horizontal="right"/>
      <protection hidden="1"/>
    </xf>
    <xf numFmtId="0" fontId="12" fillId="0" borderId="9" xfId="0" applyFont="1" applyBorder="1" applyAlignment="1" applyProtection="1">
      <alignment horizontal="right"/>
      <protection hidden="1"/>
    </xf>
    <xf numFmtId="0" fontId="12" fillId="0" borderId="10" xfId="0" applyFont="1" applyBorder="1" applyAlignment="1" applyProtection="1">
      <alignment horizontal="right"/>
      <protection hidden="1"/>
    </xf>
    <xf numFmtId="0" fontId="6" fillId="0" borderId="141" xfId="0" applyFont="1" applyBorder="1" applyAlignment="1" applyProtection="1">
      <alignment horizontal="right"/>
      <protection hidden="1"/>
    </xf>
    <xf numFmtId="0" fontId="9" fillId="7" borderId="6" xfId="0" applyFont="1" applyFill="1" applyBorder="1" applyAlignment="1" applyProtection="1">
      <alignment horizontal="center"/>
      <protection hidden="1"/>
    </xf>
    <xf numFmtId="0" fontId="9" fillId="7" borderId="7" xfId="0" applyFont="1" applyFill="1" applyBorder="1" applyAlignment="1" applyProtection="1">
      <alignment horizontal="center"/>
      <protection hidden="1"/>
    </xf>
    <xf numFmtId="0" fontId="20" fillId="0" borderId="18" xfId="0" applyFont="1" applyBorder="1" applyAlignment="1" applyProtection="1">
      <alignment horizontal="center" vertical="center" wrapText="1"/>
      <protection hidden="1"/>
    </xf>
    <xf numFmtId="0" fontId="9" fillId="7" borderId="28" xfId="0" applyFont="1" applyFill="1" applyBorder="1" applyAlignment="1" applyProtection="1">
      <alignment horizontal="center"/>
      <protection hidden="1"/>
    </xf>
    <xf numFmtId="0" fontId="9" fillId="7" borderId="29" xfId="0" applyFont="1" applyFill="1" applyBorder="1" applyAlignment="1" applyProtection="1">
      <alignment horizontal="center"/>
      <protection hidden="1"/>
    </xf>
    <xf numFmtId="0" fontId="9" fillId="7" borderId="5" xfId="0" applyFont="1" applyFill="1" applyBorder="1" applyAlignment="1" applyProtection="1">
      <alignment horizontal="center" vertical="center"/>
      <protection hidden="1"/>
    </xf>
    <xf numFmtId="0" fontId="9" fillId="7" borderId="6" xfId="0" applyFont="1" applyFill="1" applyBorder="1" applyAlignment="1" applyProtection="1">
      <alignment horizontal="center" vertical="center"/>
      <protection hidden="1"/>
    </xf>
    <xf numFmtId="0" fontId="9" fillId="7" borderId="7" xfId="0" applyFont="1" applyFill="1" applyBorder="1" applyAlignment="1" applyProtection="1">
      <alignment horizontal="center" vertical="center"/>
      <protection hidden="1"/>
    </xf>
    <xf numFmtId="0" fontId="9" fillId="7" borderId="17" xfId="0" applyFont="1" applyFill="1" applyBorder="1" applyAlignment="1" applyProtection="1">
      <alignment horizontal="center" vertical="center"/>
      <protection hidden="1"/>
    </xf>
    <xf numFmtId="0" fontId="6" fillId="0" borderId="11" xfId="0" applyFont="1" applyBorder="1" applyAlignment="1" applyProtection="1">
      <alignment vertical="center"/>
      <protection hidden="1"/>
    </xf>
    <xf numFmtId="0" fontId="6" fillId="0" borderId="12" xfId="0" applyFont="1" applyBorder="1" applyAlignment="1" applyProtection="1">
      <alignment vertical="center"/>
      <protection hidden="1"/>
    </xf>
    <xf numFmtId="0" fontId="40" fillId="0" borderId="18" xfId="0" applyFont="1" applyBorder="1" applyAlignment="1" applyProtection="1">
      <alignment horizontal="center" vertical="center"/>
      <protection hidden="1"/>
    </xf>
    <xf numFmtId="0" fontId="63" fillId="0" borderId="156" xfId="0" applyFont="1" applyBorder="1" applyAlignment="1" applyProtection="1">
      <alignment horizontal="center" vertical="center" wrapText="1"/>
      <protection hidden="1"/>
    </xf>
    <xf numFmtId="0" fontId="63" fillId="0" borderId="156" xfId="0" applyFont="1" applyBorder="1" applyAlignment="1" applyProtection="1">
      <alignment horizontal="center" vertical="center"/>
      <protection hidden="1"/>
    </xf>
    <xf numFmtId="0" fontId="23" fillId="0" borderId="156" xfId="0" applyFont="1" applyBorder="1" applyAlignment="1" applyProtection="1">
      <alignment horizontal="center" vertical="center"/>
      <protection hidden="1"/>
    </xf>
    <xf numFmtId="0" fontId="60" fillId="0" borderId="0" xfId="0" applyFont="1" applyProtection="1">
      <protection hidden="1"/>
    </xf>
    <xf numFmtId="16" fontId="14" fillId="0" borderId="156" xfId="0" quotePrefix="1" applyNumberFormat="1" applyFont="1" applyBorder="1" applyAlignment="1" applyProtection="1">
      <alignment horizontal="center" vertical="center"/>
      <protection hidden="1"/>
    </xf>
    <xf numFmtId="0" fontId="14" fillId="0" borderId="156" xfId="0" applyFont="1" applyBorder="1" applyAlignment="1" applyProtection="1">
      <alignment vertical="center" wrapText="1"/>
      <protection hidden="1"/>
    </xf>
    <xf numFmtId="16" fontId="19" fillId="0" borderId="156" xfId="1" quotePrefix="1" applyNumberFormat="1" applyFont="1" applyFill="1" applyBorder="1" applyAlignment="1" applyProtection="1">
      <alignment horizontal="left" vertical="center"/>
      <protection hidden="1"/>
    </xf>
    <xf numFmtId="0" fontId="6" fillId="0" borderId="156" xfId="0" applyFont="1" applyBorder="1" applyProtection="1">
      <protection hidden="1"/>
    </xf>
    <xf numFmtId="16" fontId="19" fillId="0" borderId="156" xfId="1" quotePrefix="1" applyNumberFormat="1" applyFont="1" applyBorder="1" applyAlignment="1" applyProtection="1">
      <alignment horizontal="left" vertical="center"/>
      <protection hidden="1"/>
    </xf>
    <xf numFmtId="16" fontId="14" fillId="0" borderId="156" xfId="0" quotePrefix="1" applyNumberFormat="1" applyFont="1" applyBorder="1" applyAlignment="1" applyProtection="1">
      <alignment horizontal="left" vertical="center" wrapText="1"/>
      <protection hidden="1"/>
    </xf>
    <xf numFmtId="16" fontId="14" fillId="0" borderId="156" xfId="0" quotePrefix="1" applyNumberFormat="1" applyFont="1" applyBorder="1" applyAlignment="1" applyProtection="1">
      <alignment horizontal="left" vertical="center"/>
      <protection hidden="1"/>
    </xf>
    <xf numFmtId="0" fontId="14" fillId="0" borderId="156" xfId="0" quotePrefix="1" applyFont="1" applyBorder="1" applyAlignment="1" applyProtection="1">
      <alignment horizontal="center" vertical="center"/>
      <protection hidden="1"/>
    </xf>
    <xf numFmtId="0" fontId="14" fillId="0" borderId="156" xfId="0" applyFont="1" applyBorder="1" applyAlignment="1" applyProtection="1">
      <alignment vertical="center"/>
      <protection hidden="1"/>
    </xf>
    <xf numFmtId="0" fontId="14" fillId="0" borderId="156" xfId="0" applyFont="1" applyBorder="1" applyAlignment="1" applyProtection="1">
      <alignment horizontal="center" vertical="center" wrapText="1"/>
      <protection hidden="1"/>
    </xf>
    <xf numFmtId="0" fontId="61" fillId="0" borderId="0" xfId="0" applyFont="1" applyProtection="1">
      <protection hidden="1"/>
    </xf>
    <xf numFmtId="0" fontId="14" fillId="0" borderId="156" xfId="0" applyFont="1" applyBorder="1" applyAlignment="1" applyProtection="1">
      <alignment horizontal="left" vertical="center" wrapText="1"/>
      <protection hidden="1"/>
    </xf>
    <xf numFmtId="0" fontId="14" fillId="0" borderId="156" xfId="0" applyFont="1" applyBorder="1" applyAlignment="1" applyProtection="1">
      <alignment horizontal="center" vertical="center"/>
      <protection hidden="1"/>
    </xf>
    <xf numFmtId="0" fontId="6" fillId="0" borderId="156" xfId="0" applyFont="1" applyBorder="1" applyAlignment="1" applyProtection="1">
      <alignment vertical="center"/>
      <protection hidden="1"/>
    </xf>
    <xf numFmtId="0" fontId="14" fillId="0" borderId="17" xfId="0" applyFont="1" applyBorder="1" applyAlignment="1" applyProtection="1">
      <alignment horizontal="center" vertical="center"/>
      <protection hidden="1"/>
    </xf>
    <xf numFmtId="0" fontId="0" fillId="0" borderId="0" xfId="0" applyAlignment="1" applyProtection="1">
      <alignment horizontal="center" vertical="center"/>
      <protection hidden="1"/>
    </xf>
    <xf numFmtId="0" fontId="53" fillId="0" borderId="0" xfId="0" applyFont="1" applyAlignment="1" applyProtection="1">
      <alignment horizontal="center" vertical="center"/>
      <protection hidden="1"/>
    </xf>
    <xf numFmtId="16" fontId="53" fillId="0" borderId="0" xfId="0" applyNumberFormat="1" applyFont="1" applyAlignment="1" applyProtection="1">
      <alignment vertical="center"/>
      <protection hidden="1"/>
    </xf>
    <xf numFmtId="0" fontId="14" fillId="0" borderId="0" xfId="0" applyFont="1" applyAlignment="1" applyProtection="1">
      <alignment horizontal="center" vertical="center"/>
      <protection hidden="1"/>
    </xf>
    <xf numFmtId="0" fontId="43" fillId="0" borderId="156" xfId="0" applyFont="1" applyBorder="1" applyAlignment="1" applyProtection="1">
      <alignment horizontal="center" vertical="center" wrapText="1"/>
      <protection hidden="1"/>
    </xf>
    <xf numFmtId="0" fontId="43" fillId="0" borderId="156" xfId="0" applyFont="1" applyBorder="1" applyAlignment="1" applyProtection="1">
      <alignment horizontal="center" vertical="center"/>
      <protection hidden="1"/>
    </xf>
    <xf numFmtId="16" fontId="12" fillId="0" borderId="156" xfId="0" quotePrefix="1" applyNumberFormat="1" applyFont="1" applyBorder="1" applyAlignment="1" applyProtection="1">
      <alignment horizontal="center" vertical="center"/>
      <protection hidden="1"/>
    </xf>
    <xf numFmtId="0" fontId="12" fillId="0" borderId="156" xfId="0" applyFont="1" applyBorder="1" applyAlignment="1" applyProtection="1">
      <alignment vertical="center" wrapText="1"/>
      <protection hidden="1"/>
    </xf>
    <xf numFmtId="16" fontId="12" fillId="0" borderId="156" xfId="0" quotePrefix="1" applyNumberFormat="1" applyFont="1" applyBorder="1" applyAlignment="1" applyProtection="1">
      <alignment horizontal="left" vertical="center"/>
      <protection hidden="1"/>
    </xf>
    <xf numFmtId="0" fontId="12" fillId="0" borderId="156" xfId="0" applyFont="1" applyBorder="1" applyProtection="1">
      <protection hidden="1"/>
    </xf>
    <xf numFmtId="0" fontId="12" fillId="0" borderId="156" xfId="0" applyFont="1" applyBorder="1" applyAlignment="1" applyProtection="1">
      <alignment vertical="center"/>
      <protection hidden="1"/>
    </xf>
    <xf numFmtId="16" fontId="12" fillId="0" borderId="100" xfId="0" quotePrefix="1" applyNumberFormat="1" applyFont="1" applyBorder="1" applyAlignment="1" applyProtection="1">
      <alignment horizontal="center" vertical="center"/>
      <protection hidden="1"/>
    </xf>
    <xf numFmtId="0" fontId="12" fillId="0" borderId="100" xfId="0" applyFont="1" applyBorder="1" applyAlignment="1" applyProtection="1">
      <alignment horizontal="left" vertical="center" wrapText="1"/>
      <protection hidden="1"/>
    </xf>
    <xf numFmtId="0" fontId="6" fillId="0" borderId="102" xfId="0" applyFont="1" applyBorder="1" applyAlignment="1" applyProtection="1">
      <alignment horizontal="left"/>
      <protection hidden="1"/>
    </xf>
    <xf numFmtId="9" fontId="12" fillId="0" borderId="46" xfId="4" applyFont="1" applyFill="1" applyBorder="1" applyAlignment="1" applyProtection="1">
      <alignment horizontal="right"/>
      <protection hidden="1"/>
    </xf>
    <xf numFmtId="9" fontId="12" fillId="0" borderId="142" xfId="4" applyFont="1" applyFill="1" applyBorder="1" applyAlignment="1" applyProtection="1">
      <alignment horizontal="right"/>
      <protection hidden="1"/>
    </xf>
    <xf numFmtId="0" fontId="50" fillId="11" borderId="195" xfId="1" applyFont="1" applyFill="1" applyBorder="1" applyAlignment="1" applyProtection="1">
      <alignment horizontal="left" vertical="center" wrapText="1" indent="1"/>
      <protection hidden="1"/>
    </xf>
    <xf numFmtId="0" fontId="56" fillId="11" borderId="15" xfId="1" applyFont="1" applyFill="1" applyBorder="1" applyAlignment="1" applyProtection="1">
      <alignment horizontal="left" vertical="center"/>
      <protection hidden="1"/>
    </xf>
    <xf numFmtId="0" fontId="53" fillId="5" borderId="265" xfId="0" applyFont="1" applyFill="1" applyBorder="1" applyAlignment="1" applyProtection="1">
      <alignment vertical="center"/>
      <protection hidden="1"/>
    </xf>
    <xf numFmtId="0" fontId="50" fillId="0" borderId="28" xfId="1" applyFont="1" applyFill="1" applyBorder="1" applyAlignment="1" applyProtection="1">
      <alignment horizontal="left" vertical="center" indent="1"/>
      <protection hidden="1"/>
    </xf>
    <xf numFmtId="0" fontId="20" fillId="11" borderId="29" xfId="0" applyFont="1" applyFill="1" applyBorder="1" applyAlignment="1" applyProtection="1">
      <alignment horizontal="left" vertical="center"/>
      <protection hidden="1"/>
    </xf>
    <xf numFmtId="0" fontId="20" fillId="11" borderId="266" xfId="0" quotePrefix="1" applyFont="1" applyFill="1" applyBorder="1" applyAlignment="1" applyProtection="1">
      <alignment horizontal="left" vertical="center"/>
      <protection hidden="1"/>
    </xf>
    <xf numFmtId="0" fontId="6" fillId="0" borderId="156" xfId="0" applyFont="1" applyBorder="1"/>
    <xf numFmtId="0" fontId="19" fillId="0" borderId="156" xfId="1" applyFont="1" applyFill="1" applyBorder="1" applyAlignment="1">
      <alignment wrapText="1"/>
    </xf>
    <xf numFmtId="0" fontId="6" fillId="0" borderId="156" xfId="0" applyFont="1" applyBorder="1" applyAlignment="1">
      <alignment wrapText="1"/>
    </xf>
    <xf numFmtId="0" fontId="19" fillId="0" borderId="156" xfId="1" applyFont="1" applyFill="1" applyBorder="1"/>
    <xf numFmtId="0" fontId="19" fillId="0" borderId="156" xfId="1" applyFont="1" applyFill="1" applyBorder="1" applyAlignment="1">
      <alignment horizontal="left" wrapText="1"/>
    </xf>
    <xf numFmtId="0" fontId="6" fillId="0" borderId="156" xfId="0" applyFont="1" applyBorder="1" applyAlignment="1">
      <alignment horizontal="left" vertical="center"/>
    </xf>
    <xf numFmtId="0" fontId="19" fillId="0" borderId="156" xfId="1" applyFont="1" applyFill="1" applyBorder="1" applyAlignment="1">
      <alignment horizontal="left"/>
    </xf>
    <xf numFmtId="0" fontId="12" fillId="0" borderId="156" xfId="0" applyFont="1" applyBorder="1" applyAlignment="1">
      <alignment horizontal="left"/>
    </xf>
    <xf numFmtId="0" fontId="12" fillId="0" borderId="156" xfId="0" applyFont="1" applyBorder="1"/>
    <xf numFmtId="0" fontId="12" fillId="0" borderId="156" xfId="0" applyFont="1" applyBorder="1" applyAlignment="1">
      <alignment vertical="center"/>
    </xf>
    <xf numFmtId="0" fontId="22" fillId="0" borderId="156" xfId="0" applyFont="1" applyBorder="1" applyAlignment="1">
      <alignment wrapText="1"/>
    </xf>
    <xf numFmtId="0" fontId="12" fillId="0" borderId="156" xfId="0" applyFont="1" applyBorder="1" applyAlignment="1">
      <alignment wrapText="1"/>
    </xf>
    <xf numFmtId="169" fontId="6" fillId="0" borderId="9" xfId="0" applyNumberFormat="1" applyFont="1" applyBorder="1" applyAlignment="1" applyProtection="1">
      <alignment horizontal="right" vertical="center"/>
      <protection hidden="1"/>
    </xf>
    <xf numFmtId="43" fontId="6" fillId="0" borderId="108" xfId="0" applyNumberFormat="1" applyFont="1" applyBorder="1" applyAlignment="1" applyProtection="1">
      <alignment horizontal="right" vertical="center"/>
      <protection hidden="1"/>
    </xf>
    <xf numFmtId="3" fontId="6" fillId="0" borderId="46" xfId="0" applyNumberFormat="1" applyFont="1" applyBorder="1" applyAlignment="1" applyProtection="1">
      <alignment horizontal="right"/>
      <protection hidden="1"/>
    </xf>
    <xf numFmtId="0" fontId="50" fillId="11" borderId="269" xfId="1" applyFont="1" applyFill="1" applyBorder="1" applyAlignment="1" applyProtection="1">
      <alignment horizontal="left" vertical="center" wrapText="1"/>
      <protection hidden="1"/>
    </xf>
    <xf numFmtId="0" fontId="50" fillId="11" borderId="270" xfId="1" applyFont="1" applyFill="1" applyBorder="1" applyAlignment="1" applyProtection="1">
      <alignment horizontal="left" vertical="center" wrapText="1"/>
      <protection hidden="1"/>
    </xf>
    <xf numFmtId="0" fontId="50" fillId="11" borderId="271" xfId="1" applyFont="1" applyFill="1" applyBorder="1" applyAlignment="1" applyProtection="1">
      <alignment horizontal="left" vertical="center" wrapText="1"/>
      <protection hidden="1"/>
    </xf>
    <xf numFmtId="0" fontId="50" fillId="0" borderId="271" xfId="1" applyFont="1" applyFill="1" applyBorder="1" applyAlignment="1" applyProtection="1">
      <alignment horizontal="left" vertical="center" indent="1"/>
      <protection hidden="1"/>
    </xf>
    <xf numFmtId="0" fontId="50" fillId="11" borderId="141" xfId="1" applyFont="1" applyFill="1" applyBorder="1" applyAlignment="1" applyProtection="1">
      <alignment horizontal="left" vertical="center" wrapText="1" indent="1"/>
      <protection hidden="1"/>
    </xf>
    <xf numFmtId="0" fontId="12" fillId="0" borderId="26" xfId="0" applyFont="1" applyBorder="1" applyAlignment="1" applyProtection="1">
      <alignment horizontal="left"/>
      <protection hidden="1"/>
    </xf>
    <xf numFmtId="3" fontId="6" fillId="0" borderId="196" xfId="0" applyNumberFormat="1" applyFont="1" applyBorder="1" applyAlignment="1" applyProtection="1">
      <alignment horizontal="right"/>
      <protection hidden="1"/>
    </xf>
    <xf numFmtId="0" fontId="9" fillId="8" borderId="144" xfId="0" applyFont="1" applyFill="1" applyBorder="1" applyAlignment="1" applyProtection="1">
      <alignment horizontal="center"/>
      <protection hidden="1"/>
    </xf>
    <xf numFmtId="9" fontId="6" fillId="0" borderId="9" xfId="4" applyFont="1" applyFill="1" applyBorder="1" applyAlignment="1" applyProtection="1">
      <alignment horizontal="right"/>
      <protection hidden="1"/>
    </xf>
    <xf numFmtId="9" fontId="6" fillId="0" borderId="9" xfId="0" applyNumberFormat="1" applyFont="1" applyBorder="1" applyAlignment="1" applyProtection="1">
      <alignment horizontal="right"/>
      <protection hidden="1"/>
    </xf>
    <xf numFmtId="4" fontId="6" fillId="0" borderId="15" xfId="0" applyNumberFormat="1" applyFont="1" applyBorder="1" applyAlignment="1" applyProtection="1">
      <alignment horizontal="right" vertical="center"/>
      <protection hidden="1"/>
    </xf>
    <xf numFmtId="4" fontId="6" fillId="0" borderId="7" xfId="0" applyNumberFormat="1" applyFont="1" applyBorder="1" applyAlignment="1" applyProtection="1">
      <alignment horizontal="right" vertical="center"/>
      <protection hidden="1"/>
    </xf>
    <xf numFmtId="3" fontId="6" fillId="0" borderId="142" xfId="0" applyNumberFormat="1" applyFont="1" applyBorder="1" applyAlignment="1" applyProtection="1">
      <alignment horizontal="right"/>
      <protection hidden="1"/>
    </xf>
    <xf numFmtId="0" fontId="12" fillId="0" borderId="0" xfId="1" applyFont="1" applyAlignment="1" applyProtection="1">
      <alignment horizontal="left" indent="13"/>
      <protection hidden="1"/>
    </xf>
    <xf numFmtId="0" fontId="43" fillId="10" borderId="113" xfId="1" applyFont="1" applyFill="1" applyBorder="1" applyAlignment="1" applyProtection="1">
      <alignment vertical="center"/>
      <protection hidden="1"/>
    </xf>
    <xf numFmtId="0" fontId="43" fillId="10" borderId="47" xfId="1" applyFont="1" applyFill="1" applyBorder="1" applyAlignment="1" applyProtection="1">
      <alignment vertical="center"/>
      <protection hidden="1"/>
    </xf>
    <xf numFmtId="0" fontId="23" fillId="0" borderId="0" xfId="0" applyFont="1" applyAlignment="1" applyProtection="1">
      <alignment horizontal="center" vertical="center" wrapText="1"/>
      <protection hidden="1"/>
    </xf>
    <xf numFmtId="0" fontId="23" fillId="0" borderId="0" xfId="0" applyFont="1" applyAlignment="1" applyProtection="1">
      <alignment horizontal="center" vertical="center"/>
      <protection hidden="1"/>
    </xf>
    <xf numFmtId="0" fontId="43" fillId="10" borderId="130" xfId="1" applyFont="1" applyFill="1" applyBorder="1" applyAlignment="1" applyProtection="1">
      <alignment vertical="center"/>
      <protection hidden="1"/>
    </xf>
    <xf numFmtId="0" fontId="43" fillId="10" borderId="16" xfId="1" applyFont="1" applyFill="1" applyBorder="1" applyAlignment="1" applyProtection="1">
      <alignment vertical="center"/>
      <protection hidden="1"/>
    </xf>
    <xf numFmtId="0" fontId="43" fillId="10" borderId="261" xfId="1" applyFont="1" applyFill="1" applyBorder="1" applyAlignment="1" applyProtection="1">
      <alignment vertical="center"/>
      <protection hidden="1"/>
    </xf>
    <xf numFmtId="0" fontId="40" fillId="0" borderId="30" xfId="0" applyFont="1" applyBorder="1" applyAlignment="1" applyProtection="1">
      <alignment horizontal="center" vertical="center" wrapText="1"/>
      <protection hidden="1"/>
    </xf>
    <xf numFmtId="0" fontId="40" fillId="0" borderId="57" xfId="0" applyFont="1" applyBorder="1" applyAlignment="1" applyProtection="1">
      <alignment horizontal="center" vertical="center" wrapText="1"/>
      <protection hidden="1"/>
    </xf>
    <xf numFmtId="0" fontId="9" fillId="10" borderId="30" xfId="0" applyFont="1" applyFill="1" applyBorder="1" applyAlignment="1" applyProtection="1">
      <alignment horizontal="center" vertical="center"/>
      <protection hidden="1"/>
    </xf>
    <xf numFmtId="0" fontId="9" fillId="10" borderId="9" xfId="0" applyFont="1" applyFill="1" applyBorder="1" applyAlignment="1" applyProtection="1">
      <alignment horizontal="center" vertical="center"/>
      <protection hidden="1"/>
    </xf>
    <xf numFmtId="0" fontId="9" fillId="10" borderId="10" xfId="0" applyFont="1" applyFill="1" applyBorder="1" applyAlignment="1" applyProtection="1">
      <alignment horizontal="center" vertical="center"/>
      <protection hidden="1"/>
    </xf>
    <xf numFmtId="0" fontId="23" fillId="2" borderId="1" xfId="0" applyFont="1" applyFill="1" applyBorder="1" applyAlignment="1" applyProtection="1">
      <alignment horizontal="center" vertical="center"/>
      <protection hidden="1"/>
    </xf>
    <xf numFmtId="0" fontId="23" fillId="2" borderId="100" xfId="0" applyFont="1" applyFill="1" applyBorder="1" applyAlignment="1" applyProtection="1">
      <alignment horizontal="center" vertical="center"/>
      <protection hidden="1"/>
    </xf>
    <xf numFmtId="0" fontId="43" fillId="2" borderId="1" xfId="0" applyFont="1" applyFill="1" applyBorder="1" applyAlignment="1" applyProtection="1">
      <alignment horizontal="center" vertical="center"/>
      <protection hidden="1"/>
    </xf>
    <xf numFmtId="0" fontId="43" fillId="2" borderId="100" xfId="0" applyFont="1" applyFill="1" applyBorder="1" applyAlignment="1" applyProtection="1">
      <alignment horizontal="center" vertical="center"/>
      <protection hidden="1"/>
    </xf>
    <xf numFmtId="0" fontId="9" fillId="10" borderId="6" xfId="0" applyFont="1" applyFill="1" applyBorder="1" applyAlignment="1" applyProtection="1">
      <alignment horizontal="center" vertical="center"/>
      <protection hidden="1"/>
    </xf>
    <xf numFmtId="0" fontId="9" fillId="10" borderId="7" xfId="0" applyFont="1" applyFill="1" applyBorder="1" applyAlignment="1" applyProtection="1">
      <alignment horizontal="center" vertical="center"/>
      <protection hidden="1"/>
    </xf>
    <xf numFmtId="0" fontId="9" fillId="10" borderId="5" xfId="0" applyFont="1" applyFill="1" applyBorder="1" applyAlignment="1" applyProtection="1">
      <alignment horizontal="center" vertical="center"/>
      <protection hidden="1"/>
    </xf>
    <xf numFmtId="0" fontId="9" fillId="10" borderId="8" xfId="0" applyFont="1" applyFill="1" applyBorder="1" applyAlignment="1" applyProtection="1">
      <alignment horizontal="center" vertical="center"/>
      <protection hidden="1"/>
    </xf>
    <xf numFmtId="0" fontId="12" fillId="0" borderId="0" xfId="1" applyFont="1" applyAlignment="1" applyProtection="1">
      <alignment horizontal="left" vertical="center"/>
      <protection hidden="1"/>
    </xf>
    <xf numFmtId="0" fontId="9" fillId="0" borderId="0" xfId="0" applyFont="1" applyAlignment="1" applyProtection="1">
      <alignment horizontal="left" vertical="top" wrapText="1"/>
      <protection hidden="1"/>
    </xf>
    <xf numFmtId="0" fontId="40" fillId="0" borderId="4" xfId="0" applyFont="1" applyBorder="1" applyAlignment="1" applyProtection="1">
      <alignment horizontal="center" vertical="center" wrapText="1"/>
      <protection hidden="1"/>
    </xf>
    <xf numFmtId="0" fontId="43" fillId="2" borderId="1" xfId="0" applyFont="1" applyFill="1" applyBorder="1" applyAlignment="1" applyProtection="1">
      <alignment horizontal="center"/>
      <protection hidden="1"/>
    </xf>
    <xf numFmtId="0" fontId="43" fillId="2" borderId="2" xfId="0" applyFont="1" applyFill="1" applyBorder="1" applyAlignment="1" applyProtection="1">
      <alignment horizontal="center"/>
      <protection hidden="1"/>
    </xf>
    <xf numFmtId="0" fontId="43" fillId="2" borderId="3" xfId="0" applyFont="1" applyFill="1" applyBorder="1" applyAlignment="1" applyProtection="1">
      <alignment horizontal="center"/>
      <protection hidden="1"/>
    </xf>
    <xf numFmtId="0" fontId="9" fillId="10" borderId="6" xfId="0" applyFont="1" applyFill="1" applyBorder="1" applyAlignment="1" applyProtection="1">
      <alignment horizontal="center"/>
      <protection hidden="1"/>
    </xf>
    <xf numFmtId="0" fontId="9" fillId="10" borderId="36" xfId="0" applyFont="1" applyFill="1" applyBorder="1" applyAlignment="1" applyProtection="1">
      <alignment horizontal="center"/>
      <protection hidden="1"/>
    </xf>
    <xf numFmtId="0" fontId="12" fillId="0" borderId="8" xfId="0" applyFont="1" applyBorder="1" applyAlignment="1" applyProtection="1">
      <alignment horizontal="left" vertical="center"/>
      <protection hidden="1"/>
    </xf>
    <xf numFmtId="0" fontId="12" fillId="0" borderId="9" xfId="0" applyFont="1" applyBorder="1" applyAlignment="1" applyProtection="1">
      <alignment horizontal="left" vertical="center"/>
      <protection hidden="1"/>
    </xf>
    <xf numFmtId="0" fontId="12" fillId="0" borderId="5" xfId="0" applyFont="1" applyBorder="1" applyAlignment="1" applyProtection="1">
      <alignment horizontal="left" vertical="center"/>
      <protection hidden="1"/>
    </xf>
    <xf numFmtId="0" fontId="12" fillId="0" borderId="6" xfId="0" applyFont="1" applyBorder="1" applyAlignment="1" applyProtection="1">
      <alignment horizontal="left" vertical="center"/>
      <protection hidden="1"/>
    </xf>
    <xf numFmtId="0" fontId="9" fillId="10" borderId="22" xfId="0" applyFont="1" applyFill="1" applyBorder="1" applyAlignment="1" applyProtection="1">
      <alignment horizontal="center" vertical="center"/>
      <protection hidden="1"/>
    </xf>
    <xf numFmtId="0" fontId="9" fillId="10" borderId="14" xfId="0" applyFont="1" applyFill="1" applyBorder="1" applyAlignment="1" applyProtection="1">
      <alignment horizontal="center" vertical="center"/>
      <protection hidden="1"/>
    </xf>
    <xf numFmtId="0" fontId="9" fillId="10" borderId="144" xfId="0" applyFont="1" applyFill="1" applyBorder="1" applyAlignment="1" applyProtection="1">
      <alignment horizontal="center" vertical="center"/>
      <protection hidden="1"/>
    </xf>
    <xf numFmtId="0" fontId="9" fillId="10" borderId="27" xfId="0" applyFont="1" applyFill="1" applyBorder="1" applyAlignment="1" applyProtection="1">
      <alignment horizontal="center" vertical="center"/>
      <protection hidden="1"/>
    </xf>
    <xf numFmtId="3" fontId="6" fillId="0" borderId="8" xfId="0" applyNumberFormat="1" applyFont="1" applyBorder="1" applyAlignment="1" applyProtection="1">
      <alignment horizontal="left"/>
      <protection hidden="1"/>
    </xf>
    <xf numFmtId="3" fontId="6" fillId="0" borderId="9" xfId="0" applyNumberFormat="1" applyFont="1" applyBorder="1" applyAlignment="1" applyProtection="1">
      <alignment horizontal="left"/>
      <protection hidden="1"/>
    </xf>
    <xf numFmtId="0" fontId="7" fillId="0" borderId="226" xfId="0" applyFont="1" applyBorder="1" applyAlignment="1" applyProtection="1">
      <alignment horizontal="left"/>
      <protection hidden="1"/>
    </xf>
    <xf numFmtId="0" fontId="7" fillId="0" borderId="227" xfId="0" applyFont="1" applyBorder="1" applyAlignment="1" applyProtection="1">
      <alignment horizontal="left"/>
      <protection hidden="1"/>
    </xf>
    <xf numFmtId="0" fontId="40" fillId="0" borderId="17" xfId="0" applyFont="1" applyBorder="1" applyAlignment="1" applyProtection="1">
      <alignment horizontal="center" vertical="center" wrapText="1"/>
      <protection hidden="1"/>
    </xf>
    <xf numFmtId="0" fontId="9" fillId="10" borderId="224" xfId="0" applyFont="1" applyFill="1" applyBorder="1" applyAlignment="1" applyProtection="1">
      <alignment horizontal="center" vertical="center"/>
      <protection hidden="1"/>
    </xf>
    <xf numFmtId="0" fontId="9" fillId="10" borderId="223" xfId="0" applyFont="1" applyFill="1" applyBorder="1" applyAlignment="1" applyProtection="1">
      <alignment horizontal="center" vertical="center"/>
      <protection hidden="1"/>
    </xf>
    <xf numFmtId="0" fontId="12" fillId="0" borderId="14" xfId="0" applyFont="1" applyBorder="1" applyAlignment="1" applyProtection="1">
      <alignment horizontal="left" vertical="center"/>
      <protection hidden="1"/>
    </xf>
    <xf numFmtId="0" fontId="12" fillId="0" borderId="232" xfId="0" applyFont="1" applyBorder="1" applyAlignment="1" applyProtection="1">
      <alignment horizontal="left" vertical="center"/>
      <protection hidden="1"/>
    </xf>
    <xf numFmtId="0" fontId="12" fillId="0" borderId="233" xfId="0" applyFont="1" applyBorder="1" applyAlignment="1" applyProtection="1">
      <alignment horizontal="left" vertical="center"/>
      <protection hidden="1"/>
    </xf>
    <xf numFmtId="0" fontId="9" fillId="10" borderId="7" xfId="0" applyFont="1" applyFill="1" applyBorder="1" applyAlignment="1" applyProtection="1">
      <alignment horizontal="center"/>
      <protection hidden="1"/>
    </xf>
    <xf numFmtId="0" fontId="14" fillId="0" borderId="0" xfId="0" applyFont="1" applyAlignment="1" applyProtection="1">
      <alignment horizontal="left" vertical="top" wrapText="1"/>
      <protection hidden="1"/>
    </xf>
    <xf numFmtId="0" fontId="6" fillId="0" borderId="8" xfId="0" applyFont="1" applyBorder="1" applyAlignment="1" applyProtection="1">
      <alignment horizontal="left" vertical="center"/>
      <protection hidden="1"/>
    </xf>
    <xf numFmtId="0" fontId="6" fillId="0" borderId="22" xfId="0" applyFont="1" applyBorder="1" applyAlignment="1" applyProtection="1">
      <alignment horizontal="left" vertical="center"/>
      <protection hidden="1"/>
    </xf>
    <xf numFmtId="0" fontId="9" fillId="0" borderId="140" xfId="0" applyFont="1" applyBorder="1" applyAlignment="1" applyProtection="1">
      <alignment horizontal="left" vertical="center"/>
      <protection hidden="1"/>
    </xf>
    <xf numFmtId="0" fontId="9" fillId="0" borderId="149" xfId="0" applyFont="1" applyBorder="1" applyAlignment="1" applyProtection="1">
      <alignment horizontal="left" vertical="center"/>
      <protection hidden="1"/>
    </xf>
    <xf numFmtId="0" fontId="9" fillId="0" borderId="133" xfId="0" applyFont="1" applyBorder="1" applyAlignment="1" applyProtection="1">
      <alignment horizontal="left" vertical="center"/>
      <protection hidden="1"/>
    </xf>
    <xf numFmtId="0" fontId="6" fillId="0" borderId="5" xfId="0" applyFont="1" applyBorder="1" applyAlignment="1" applyProtection="1">
      <alignment horizontal="left" vertical="center"/>
      <protection hidden="1"/>
    </xf>
    <xf numFmtId="0" fontId="12" fillId="0" borderId="28" xfId="0" applyFont="1" applyBorder="1" applyAlignment="1" applyProtection="1">
      <alignment horizontal="left" vertical="center"/>
      <protection hidden="1"/>
    </xf>
    <xf numFmtId="0" fontId="9" fillId="2" borderId="1" xfId="0" applyFont="1" applyFill="1" applyBorder="1" applyAlignment="1" applyProtection="1">
      <alignment horizontal="center"/>
      <protection hidden="1"/>
    </xf>
    <xf numFmtId="0" fontId="9" fillId="2" borderId="2" xfId="0" applyFont="1" applyFill="1" applyBorder="1" applyAlignment="1" applyProtection="1">
      <alignment horizontal="center"/>
      <protection hidden="1"/>
    </xf>
    <xf numFmtId="0" fontId="9" fillId="2" borderId="3" xfId="0" applyFont="1" applyFill="1" applyBorder="1" applyAlignment="1" applyProtection="1">
      <alignment horizontal="center"/>
      <protection hidden="1"/>
    </xf>
    <xf numFmtId="0" fontId="7" fillId="2" borderId="1" xfId="0" applyFont="1" applyFill="1" applyBorder="1" applyAlignment="1" applyProtection="1">
      <alignment horizontal="center"/>
      <protection hidden="1"/>
    </xf>
    <xf numFmtId="0" fontId="7" fillId="2" borderId="2" xfId="0" applyFont="1" applyFill="1" applyBorder="1" applyAlignment="1" applyProtection="1">
      <alignment horizontal="center"/>
      <protection hidden="1"/>
    </xf>
    <xf numFmtId="0" fontId="7" fillId="2" borderId="3" xfId="0" applyFont="1" applyFill="1" applyBorder="1" applyAlignment="1" applyProtection="1">
      <alignment horizontal="center"/>
      <protection hidden="1"/>
    </xf>
    <xf numFmtId="3" fontId="6" fillId="0" borderId="5" xfId="0" applyNumberFormat="1" applyFont="1" applyBorder="1" applyAlignment="1" applyProtection="1">
      <alignment horizontal="left"/>
      <protection hidden="1"/>
    </xf>
    <xf numFmtId="3" fontId="6" fillId="0" borderId="6" xfId="0" applyNumberFormat="1" applyFont="1" applyBorder="1" applyAlignment="1" applyProtection="1">
      <alignment horizontal="left"/>
      <protection hidden="1"/>
    </xf>
    <xf numFmtId="3" fontId="6" fillId="0" borderId="232" xfId="0" applyNumberFormat="1" applyFont="1" applyBorder="1" applyAlignment="1" applyProtection="1">
      <alignment horizontal="left"/>
      <protection hidden="1"/>
    </xf>
    <xf numFmtId="3" fontId="6" fillId="0" borderId="233" xfId="0" applyNumberFormat="1" applyFont="1" applyBorder="1" applyAlignment="1" applyProtection="1">
      <alignment horizontal="left"/>
      <protection hidden="1"/>
    </xf>
    <xf numFmtId="0" fontId="6" fillId="0" borderId="202" xfId="0" applyFont="1" applyBorder="1" applyAlignment="1" applyProtection="1">
      <alignment horizontal="left" vertical="center"/>
      <protection hidden="1"/>
    </xf>
    <xf numFmtId="0" fontId="6" fillId="0" borderId="212" xfId="0" applyFont="1" applyBorder="1" applyAlignment="1" applyProtection="1">
      <alignment horizontal="left" vertical="center"/>
      <protection hidden="1"/>
    </xf>
    <xf numFmtId="0" fontId="6" fillId="0" borderId="201" xfId="0" applyFont="1" applyBorder="1" applyAlignment="1" applyProtection="1">
      <alignment horizontal="left" vertical="center"/>
      <protection hidden="1"/>
    </xf>
    <xf numFmtId="0" fontId="12" fillId="0" borderId="202" xfId="0" applyFont="1" applyBorder="1" applyAlignment="1" applyProtection="1">
      <alignment horizontal="left" vertical="center"/>
      <protection hidden="1"/>
    </xf>
    <xf numFmtId="0" fontId="12" fillId="0" borderId="212" xfId="0" applyFont="1" applyBorder="1" applyAlignment="1" applyProtection="1">
      <alignment horizontal="left" vertical="center"/>
      <protection hidden="1"/>
    </xf>
    <xf numFmtId="0" fontId="12" fillId="0" borderId="201" xfId="0" applyFont="1" applyBorder="1" applyAlignment="1" applyProtection="1">
      <alignment horizontal="left" vertical="center"/>
      <protection hidden="1"/>
    </xf>
    <xf numFmtId="0" fontId="6" fillId="0" borderId="5" xfId="0" applyFont="1" applyBorder="1" applyAlignment="1" applyProtection="1">
      <alignment vertical="center"/>
      <protection hidden="1"/>
    </xf>
    <xf numFmtId="0" fontId="6" fillId="0" borderId="8" xfId="0" applyFont="1" applyBorder="1" applyAlignment="1" applyProtection="1">
      <alignment vertical="center"/>
      <protection hidden="1"/>
    </xf>
    <xf numFmtId="0" fontId="6" fillId="0" borderId="22" xfId="0" applyFont="1" applyBorder="1" applyAlignment="1" applyProtection="1">
      <alignment vertical="center"/>
      <protection hidden="1"/>
    </xf>
    <xf numFmtId="0" fontId="6" fillId="0" borderId="147" xfId="0" applyFont="1" applyBorder="1" applyAlignment="1" applyProtection="1">
      <alignment vertical="center"/>
      <protection hidden="1"/>
    </xf>
    <xf numFmtId="0" fontId="6" fillId="0" borderId="114" xfId="0" applyFont="1" applyBorder="1" applyAlignment="1" applyProtection="1">
      <alignment vertical="center"/>
      <protection hidden="1"/>
    </xf>
    <xf numFmtId="0" fontId="12" fillId="0" borderId="123" xfId="0" applyFont="1" applyBorder="1" applyAlignment="1" applyProtection="1">
      <alignment horizontal="left" vertical="center"/>
      <protection hidden="1"/>
    </xf>
    <xf numFmtId="0" fontId="12" fillId="0" borderId="14" xfId="0" applyFont="1" applyBorder="1" applyAlignment="1" applyProtection="1">
      <alignment horizontal="left" vertical="center" wrapText="1"/>
      <protection hidden="1"/>
    </xf>
    <xf numFmtId="0" fontId="12" fillId="0" borderId="123" xfId="0" applyFont="1" applyBorder="1" applyAlignment="1" applyProtection="1">
      <alignment horizontal="left" vertical="center" wrapText="1"/>
      <protection hidden="1"/>
    </xf>
    <xf numFmtId="0" fontId="23" fillId="2" borderId="2" xfId="0" applyFont="1" applyFill="1" applyBorder="1" applyAlignment="1" applyProtection="1">
      <alignment horizontal="center" vertical="center"/>
      <protection hidden="1"/>
    </xf>
    <xf numFmtId="0" fontId="23" fillId="2" borderId="3" xfId="0" applyFont="1" applyFill="1" applyBorder="1" applyAlignment="1" applyProtection="1">
      <alignment horizontal="center" vertical="center"/>
      <protection hidden="1"/>
    </xf>
    <xf numFmtId="0" fontId="12" fillId="0" borderId="21" xfId="0" applyFont="1" applyBorder="1" applyAlignment="1" applyProtection="1">
      <alignment horizontal="left" vertical="center"/>
      <protection hidden="1"/>
    </xf>
    <xf numFmtId="0" fontId="12" fillId="0" borderId="20" xfId="0" applyFont="1" applyBorder="1" applyAlignment="1" applyProtection="1">
      <alignment horizontal="left" vertical="center"/>
      <protection hidden="1"/>
    </xf>
    <xf numFmtId="0" fontId="9" fillId="10" borderId="45" xfId="0" applyFont="1" applyFill="1" applyBorder="1" applyAlignment="1" applyProtection="1">
      <alignment horizontal="center" vertical="center"/>
      <protection hidden="1"/>
    </xf>
    <xf numFmtId="0" fontId="9" fillId="10" borderId="38" xfId="0" applyFont="1" applyFill="1" applyBorder="1" applyAlignment="1" applyProtection="1">
      <alignment horizontal="center" vertical="center"/>
      <protection hidden="1"/>
    </xf>
    <xf numFmtId="0" fontId="20" fillId="0" borderId="17" xfId="0" applyFont="1" applyBorder="1" applyAlignment="1" applyProtection="1">
      <alignment horizontal="center" vertical="center"/>
      <protection hidden="1"/>
    </xf>
    <xf numFmtId="0" fontId="20" fillId="0" borderId="4" xfId="0" applyFont="1" applyBorder="1" applyAlignment="1" applyProtection="1">
      <alignment horizontal="center" vertical="center"/>
      <protection hidden="1"/>
    </xf>
    <xf numFmtId="0" fontId="12" fillId="0" borderId="19" xfId="0" applyFont="1" applyBorder="1" applyAlignment="1" applyProtection="1">
      <alignment horizontal="left" vertical="center"/>
      <protection hidden="1"/>
    </xf>
    <xf numFmtId="0" fontId="12" fillId="0" borderId="16" xfId="0" applyFont="1" applyBorder="1" applyAlignment="1" applyProtection="1">
      <alignment horizontal="left" vertical="center"/>
      <protection hidden="1"/>
    </xf>
    <xf numFmtId="0" fontId="6" fillId="0" borderId="222" xfId="0" applyFont="1" applyBorder="1" applyAlignment="1" applyProtection="1">
      <alignment horizontal="left" vertical="center"/>
      <protection hidden="1"/>
    </xf>
    <xf numFmtId="0" fontId="6" fillId="0" borderId="9" xfId="0" applyFont="1" applyBorder="1" applyAlignment="1" applyProtection="1">
      <alignment horizontal="left" vertical="center"/>
      <protection hidden="1"/>
    </xf>
    <xf numFmtId="0" fontId="6" fillId="0" borderId="222" xfId="0" applyFont="1" applyBorder="1" applyAlignment="1" applyProtection="1">
      <alignment horizontal="left" vertical="center" wrapText="1"/>
      <protection hidden="1"/>
    </xf>
    <xf numFmtId="0" fontId="6" fillId="0" borderId="9" xfId="0" applyFont="1" applyBorder="1" applyAlignment="1" applyProtection="1">
      <alignment horizontal="left" vertical="center" wrapText="1"/>
      <protection hidden="1"/>
    </xf>
    <xf numFmtId="0" fontId="6" fillId="0" borderId="11" xfId="0" applyFont="1" applyBorder="1" applyAlignment="1" applyProtection="1">
      <alignment horizontal="left" vertical="center"/>
      <protection hidden="1"/>
    </xf>
    <xf numFmtId="0" fontId="6" fillId="0" borderId="12" xfId="0" applyFont="1" applyBorder="1" applyAlignment="1" applyProtection="1">
      <alignment horizontal="left" vertical="center"/>
      <protection hidden="1"/>
    </xf>
    <xf numFmtId="0" fontId="40" fillId="0" borderId="17" xfId="0" applyFont="1" applyBorder="1" applyAlignment="1" applyProtection="1">
      <alignment horizontal="center" vertical="center"/>
      <protection hidden="1"/>
    </xf>
    <xf numFmtId="0" fontId="40" fillId="0" borderId="4" xfId="0" applyFont="1" applyBorder="1" applyAlignment="1" applyProtection="1">
      <alignment horizontal="center" vertical="center"/>
      <protection hidden="1"/>
    </xf>
    <xf numFmtId="0" fontId="12" fillId="0" borderId="110" xfId="0" applyFont="1" applyBorder="1" applyAlignment="1" applyProtection="1">
      <alignment horizontal="left" vertical="center" wrapText="1"/>
      <protection hidden="1"/>
    </xf>
    <xf numFmtId="0" fontId="12" fillId="0" borderId="112" xfId="0" applyFont="1" applyBorder="1" applyAlignment="1" applyProtection="1">
      <alignment horizontal="left" vertical="center" wrapText="1"/>
      <protection hidden="1"/>
    </xf>
    <xf numFmtId="0" fontId="12" fillId="0" borderId="35" xfId="0" applyFont="1" applyBorder="1" applyAlignment="1" applyProtection="1">
      <alignment horizontal="left" vertical="center" wrapText="1"/>
      <protection hidden="1"/>
    </xf>
    <xf numFmtId="0" fontId="12" fillId="0" borderId="25" xfId="0" applyFont="1" applyBorder="1" applyAlignment="1" applyProtection="1">
      <alignment horizontal="left" vertical="center" wrapText="1"/>
      <protection hidden="1"/>
    </xf>
    <xf numFmtId="0" fontId="6" fillId="0" borderId="0" xfId="0" applyFont="1" applyAlignment="1" applyProtection="1">
      <alignment horizontal="left" vertical="top" wrapText="1"/>
      <protection hidden="1"/>
    </xf>
    <xf numFmtId="0" fontId="7" fillId="0" borderId="25" xfId="0" applyFont="1" applyBorder="1" applyAlignment="1" applyProtection="1">
      <alignment horizontal="left" vertical="center"/>
      <protection hidden="1"/>
    </xf>
    <xf numFmtId="0" fontId="7" fillId="0" borderId="26" xfId="0" applyFont="1" applyBorder="1" applyAlignment="1" applyProtection="1">
      <alignment horizontal="left" vertical="center"/>
      <protection hidden="1"/>
    </xf>
    <xf numFmtId="0" fontId="12" fillId="0" borderId="42" xfId="0" applyFont="1" applyBorder="1" applyAlignment="1" applyProtection="1">
      <alignment horizontal="left" vertical="center"/>
      <protection hidden="1"/>
    </xf>
    <xf numFmtId="0" fontId="14" fillId="0" borderId="19" xfId="0" applyFont="1" applyBorder="1" applyAlignment="1" applyProtection="1">
      <alignment horizontal="left" vertical="center"/>
      <protection hidden="1"/>
    </xf>
    <xf numFmtId="0" fontId="12" fillId="0" borderId="40" xfId="0" applyFont="1" applyBorder="1" applyAlignment="1" applyProtection="1">
      <alignment horizontal="left" vertical="center"/>
      <protection hidden="1"/>
    </xf>
    <xf numFmtId="0" fontId="12" fillId="0" borderId="50" xfId="0" applyFont="1" applyBorder="1" applyAlignment="1" applyProtection="1">
      <alignment horizontal="left" vertical="center"/>
      <protection hidden="1"/>
    </xf>
    <xf numFmtId="0" fontId="12" fillId="0" borderId="116" xfId="0" applyFont="1" applyBorder="1" applyAlignment="1" applyProtection="1">
      <alignment horizontal="left" vertical="center"/>
      <protection hidden="1"/>
    </xf>
    <xf numFmtId="0" fontId="12" fillId="0" borderId="119" xfId="0" applyFont="1" applyBorder="1" applyAlignment="1" applyProtection="1">
      <alignment horizontal="left" vertical="center"/>
      <protection hidden="1"/>
    </xf>
    <xf numFmtId="0" fontId="12" fillId="0" borderId="121" xfId="0" applyFont="1" applyBorder="1" applyAlignment="1" applyProtection="1">
      <alignment horizontal="left" vertical="center"/>
      <protection hidden="1"/>
    </xf>
    <xf numFmtId="0" fontId="9" fillId="10" borderId="25" xfId="0" applyFont="1" applyFill="1" applyBorder="1" applyAlignment="1" applyProtection="1">
      <alignment horizontal="center"/>
      <protection hidden="1"/>
    </xf>
    <xf numFmtId="0" fontId="9" fillId="10" borderId="30" xfId="0" applyFont="1" applyFill="1" applyBorder="1" applyAlignment="1" applyProtection="1">
      <alignment horizontal="center"/>
      <protection hidden="1"/>
    </xf>
    <xf numFmtId="0" fontId="40" fillId="0" borderId="25" xfId="0" applyFont="1" applyBorder="1" applyAlignment="1" applyProtection="1">
      <alignment horizontal="center" vertical="center" wrapText="1"/>
      <protection hidden="1"/>
    </xf>
    <xf numFmtId="0" fontId="40" fillId="0" borderId="26" xfId="0" applyFont="1" applyBorder="1" applyAlignment="1" applyProtection="1">
      <alignment horizontal="center" vertical="center" wrapText="1"/>
      <protection hidden="1"/>
    </xf>
    <xf numFmtId="0" fontId="20" fillId="0" borderId="30" xfId="0" applyFont="1" applyBorder="1" applyAlignment="1" applyProtection="1">
      <alignment horizontal="center" vertical="center" wrapText="1"/>
      <protection hidden="1"/>
    </xf>
    <xf numFmtId="0" fontId="20" fillId="0" borderId="57" xfId="0" applyFont="1" applyBorder="1" applyAlignment="1" applyProtection="1">
      <alignment horizontal="center" vertical="center" wrapText="1"/>
      <protection hidden="1"/>
    </xf>
    <xf numFmtId="0" fontId="6" fillId="0" borderId="19" xfId="0" applyFont="1" applyBorder="1" applyAlignment="1" applyProtection="1">
      <alignment horizontal="left" vertical="center"/>
      <protection hidden="1"/>
    </xf>
    <xf numFmtId="0" fontId="6" fillId="0" borderId="16" xfId="0" applyFont="1" applyBorder="1" applyAlignment="1" applyProtection="1">
      <alignment horizontal="left" vertical="center"/>
      <protection hidden="1"/>
    </xf>
    <xf numFmtId="0" fontId="23" fillId="2" borderId="1" xfId="0" applyFont="1" applyFill="1" applyBorder="1" applyAlignment="1" applyProtection="1">
      <alignment horizontal="center" vertical="center" wrapText="1"/>
      <protection hidden="1"/>
    </xf>
    <xf numFmtId="0" fontId="23" fillId="2" borderId="2" xfId="0" applyFont="1" applyFill="1" applyBorder="1" applyAlignment="1" applyProtection="1">
      <alignment horizontal="center" vertical="center" wrapText="1"/>
      <protection hidden="1"/>
    </xf>
    <xf numFmtId="0" fontId="23" fillId="2" borderId="3" xfId="0" applyFont="1" applyFill="1" applyBorder="1" applyAlignment="1" applyProtection="1">
      <alignment horizontal="center" vertical="center" wrapText="1"/>
      <protection hidden="1"/>
    </xf>
    <xf numFmtId="0" fontId="20" fillId="0" borderId="17" xfId="0" applyFont="1" applyBorder="1" applyAlignment="1" applyProtection="1">
      <alignment horizontal="center" vertical="center" wrapText="1"/>
      <protection hidden="1"/>
    </xf>
    <xf numFmtId="0" fontId="20" fillId="0" borderId="4" xfId="0" applyFont="1" applyBorder="1" applyAlignment="1" applyProtection="1">
      <alignment horizontal="center" vertical="center" wrapText="1"/>
      <protection hidden="1"/>
    </xf>
    <xf numFmtId="0" fontId="12" fillId="0" borderId="8" xfId="0" applyFont="1" applyBorder="1" applyAlignment="1" applyProtection="1">
      <alignment horizontal="left" vertical="center" wrapText="1"/>
      <protection hidden="1"/>
    </xf>
    <xf numFmtId="0" fontId="12" fillId="0" borderId="22" xfId="0" applyFont="1" applyBorder="1" applyAlignment="1" applyProtection="1">
      <alignment horizontal="left" vertical="center" wrapText="1"/>
      <protection hidden="1"/>
    </xf>
    <xf numFmtId="0" fontId="9" fillId="10" borderId="222" xfId="0" applyFont="1" applyFill="1" applyBorder="1" applyAlignment="1" applyProtection="1">
      <alignment horizontal="center" vertical="center"/>
      <protection hidden="1"/>
    </xf>
    <xf numFmtId="0" fontId="12" fillId="0" borderId="147" xfId="0" applyFont="1" applyBorder="1" applyAlignment="1" applyProtection="1">
      <alignment horizontal="left" vertical="center" wrapText="1"/>
      <protection hidden="1"/>
    </xf>
    <xf numFmtId="0" fontId="12" fillId="0" borderId="114" xfId="0" applyFont="1" applyBorder="1" applyAlignment="1" applyProtection="1">
      <alignment horizontal="left" vertical="center" wrapText="1"/>
      <protection hidden="1"/>
    </xf>
    <xf numFmtId="0" fontId="12" fillId="0" borderId="11" xfId="0" applyFont="1" applyBorder="1" applyAlignment="1" applyProtection="1">
      <alignment horizontal="left" vertical="center" wrapText="1"/>
      <protection hidden="1"/>
    </xf>
    <xf numFmtId="0" fontId="9" fillId="10" borderId="25" xfId="0" applyFont="1" applyFill="1" applyBorder="1" applyAlignment="1" applyProtection="1">
      <alignment horizontal="center" vertical="center" wrapText="1"/>
      <protection hidden="1"/>
    </xf>
    <xf numFmtId="0" fontId="9" fillId="10" borderId="47" xfId="0" applyFont="1" applyFill="1" applyBorder="1" applyAlignment="1" applyProtection="1">
      <alignment horizontal="center" vertical="center" wrapText="1"/>
      <protection hidden="1"/>
    </xf>
    <xf numFmtId="0" fontId="12" fillId="0" borderId="21" xfId="0" applyFont="1" applyBorder="1" applyAlignment="1" applyProtection="1">
      <alignment horizontal="left" vertical="center" wrapText="1"/>
      <protection hidden="1"/>
    </xf>
    <xf numFmtId="0" fontId="12" fillId="0" borderId="20" xfId="0" applyFont="1" applyBorder="1" applyAlignment="1" applyProtection="1">
      <alignment horizontal="left" vertical="center" wrapText="1"/>
      <protection hidden="1"/>
    </xf>
    <xf numFmtId="0" fontId="12" fillId="0" borderId="23" xfId="0" applyFont="1" applyBorder="1" applyAlignment="1" applyProtection="1">
      <alignment horizontal="center" vertical="center"/>
      <protection hidden="1"/>
    </xf>
    <xf numFmtId="0" fontId="12" fillId="0" borderId="24" xfId="0" applyFont="1" applyBorder="1" applyAlignment="1" applyProtection="1">
      <alignment horizontal="center" vertical="center"/>
      <protection hidden="1"/>
    </xf>
    <xf numFmtId="0" fontId="9" fillId="10" borderId="25" xfId="0" applyFont="1" applyFill="1" applyBorder="1" applyAlignment="1" applyProtection="1">
      <alignment horizontal="center" vertical="center"/>
      <protection hidden="1"/>
    </xf>
    <xf numFmtId="0" fontId="12" fillId="0" borderId="26" xfId="0" applyFont="1" applyBorder="1" applyAlignment="1" applyProtection="1">
      <alignment horizontal="left" vertical="center"/>
      <protection hidden="1"/>
    </xf>
    <xf numFmtId="0" fontId="23" fillId="2" borderId="1" xfId="0" applyFont="1" applyFill="1" applyBorder="1" applyAlignment="1" applyProtection="1">
      <alignment horizontal="center"/>
      <protection hidden="1"/>
    </xf>
    <xf numFmtId="0" fontId="23" fillId="2" borderId="2" xfId="0" applyFont="1" applyFill="1" applyBorder="1" applyAlignment="1" applyProtection="1">
      <alignment horizontal="center"/>
      <protection hidden="1"/>
    </xf>
    <xf numFmtId="0" fontId="23" fillId="2" borderId="3" xfId="0" applyFont="1" applyFill="1" applyBorder="1" applyAlignment="1" applyProtection="1">
      <alignment horizontal="center"/>
      <protection hidden="1"/>
    </xf>
    <xf numFmtId="0" fontId="20" fillId="0" borderId="170" xfId="0" applyFont="1" applyBorder="1" applyAlignment="1" applyProtection="1">
      <alignment horizontal="center"/>
      <protection hidden="1"/>
    </xf>
    <xf numFmtId="0" fontId="20" fillId="0" borderId="172" xfId="0" applyFont="1" applyBorder="1" applyAlignment="1" applyProtection="1">
      <alignment horizontal="center"/>
      <protection hidden="1"/>
    </xf>
    <xf numFmtId="0" fontId="20" fillId="0" borderId="173" xfId="0" applyFont="1" applyBorder="1" applyAlignment="1" applyProtection="1">
      <alignment horizontal="center"/>
      <protection hidden="1"/>
    </xf>
    <xf numFmtId="0" fontId="20" fillId="0" borderId="203" xfId="0" applyFont="1" applyBorder="1" applyAlignment="1" applyProtection="1">
      <alignment horizontal="center"/>
      <protection hidden="1"/>
    </xf>
    <xf numFmtId="0" fontId="20" fillId="0" borderId="204" xfId="0" applyFont="1" applyBorder="1" applyAlignment="1" applyProtection="1">
      <alignment horizontal="center"/>
      <protection hidden="1"/>
    </xf>
    <xf numFmtId="0" fontId="20" fillId="0" borderId="205" xfId="0" applyFont="1" applyBorder="1" applyAlignment="1" applyProtection="1">
      <alignment horizontal="center"/>
      <protection hidden="1"/>
    </xf>
    <xf numFmtId="0" fontId="6" fillId="0" borderId="23" xfId="0" applyFont="1" applyBorder="1" applyAlignment="1" applyProtection="1">
      <alignment horizontal="left" vertical="center" wrapText="1"/>
      <protection hidden="1"/>
    </xf>
    <xf numFmtId="0" fontId="6" fillId="0" borderId="103" xfId="0" applyFont="1" applyBorder="1" applyAlignment="1" applyProtection="1">
      <alignment horizontal="left" vertical="center" wrapText="1"/>
      <protection hidden="1"/>
    </xf>
    <xf numFmtId="0" fontId="6" fillId="0" borderId="106" xfId="0" applyFont="1" applyBorder="1" applyAlignment="1" applyProtection="1">
      <alignment horizontal="left" vertical="center" wrapText="1"/>
      <protection hidden="1"/>
    </xf>
    <xf numFmtId="0" fontId="6" fillId="0" borderId="24" xfId="0" applyFont="1" applyBorder="1" applyAlignment="1" applyProtection="1">
      <alignment horizontal="left" vertical="center" wrapText="1"/>
      <protection hidden="1"/>
    </xf>
    <xf numFmtId="0" fontId="6" fillId="0" borderId="21" xfId="0" applyFont="1" applyBorder="1" applyAlignment="1" applyProtection="1">
      <alignment horizontal="left" vertical="center"/>
      <protection hidden="1"/>
    </xf>
    <xf numFmtId="0" fontId="6" fillId="0" borderId="20" xfId="0" applyFont="1" applyBorder="1" applyAlignment="1" applyProtection="1">
      <alignment horizontal="left" vertical="center"/>
      <protection hidden="1"/>
    </xf>
    <xf numFmtId="0" fontId="6" fillId="0" borderId="103" xfId="0" applyFont="1" applyBorder="1" applyAlignment="1" applyProtection="1">
      <alignment horizontal="center" vertical="center" wrapText="1"/>
      <protection hidden="1"/>
    </xf>
    <xf numFmtId="0" fontId="6" fillId="0" borderId="106" xfId="0" applyFont="1" applyBorder="1" applyAlignment="1" applyProtection="1">
      <alignment horizontal="center" vertical="center" wrapText="1"/>
      <protection hidden="1"/>
    </xf>
    <xf numFmtId="0" fontId="6" fillId="0" borderId="23" xfId="0" applyFont="1" applyBorder="1" applyAlignment="1" applyProtection="1">
      <alignment horizontal="center" vertical="center" wrapText="1"/>
      <protection hidden="1"/>
    </xf>
    <xf numFmtId="0" fontId="43" fillId="2" borderId="1" xfId="0" applyFont="1" applyFill="1" applyBorder="1" applyAlignment="1" applyProtection="1">
      <alignment horizontal="center" vertical="center" wrapText="1"/>
      <protection hidden="1"/>
    </xf>
    <xf numFmtId="0" fontId="23" fillId="2" borderId="56" xfId="0" applyFont="1" applyFill="1" applyBorder="1" applyAlignment="1" applyProtection="1">
      <alignment horizontal="center" vertical="center"/>
      <protection hidden="1"/>
    </xf>
    <xf numFmtId="0" fontId="6" fillId="0" borderId="25" xfId="0" applyFont="1" applyBorder="1" applyAlignment="1" applyProtection="1">
      <alignment horizontal="left" vertical="center"/>
      <protection hidden="1"/>
    </xf>
    <xf numFmtId="0" fontId="6" fillId="0" borderId="112" xfId="0" applyFont="1" applyBorder="1" applyAlignment="1" applyProtection="1">
      <alignment horizontal="left" vertical="center"/>
      <protection hidden="1"/>
    </xf>
    <xf numFmtId="0" fontId="6" fillId="0" borderId="110" xfId="0" applyFont="1" applyBorder="1" applyAlignment="1" applyProtection="1">
      <alignment horizontal="left" vertical="center"/>
      <protection hidden="1"/>
    </xf>
    <xf numFmtId="0" fontId="6" fillId="0" borderId="26" xfId="0" applyFont="1" applyBorder="1" applyAlignment="1" applyProtection="1">
      <alignment horizontal="left" vertical="center"/>
      <protection hidden="1"/>
    </xf>
    <xf numFmtId="0" fontId="6" fillId="0" borderId="22" xfId="0" applyFont="1" applyBorder="1" applyAlignment="1" applyProtection="1">
      <alignment horizontal="left" vertical="center" wrapText="1"/>
      <protection hidden="1"/>
    </xf>
    <xf numFmtId="0" fontId="6" fillId="0" borderId="114" xfId="0" applyFont="1" applyBorder="1" applyAlignment="1" applyProtection="1">
      <alignment horizontal="left" vertical="center" wrapText="1"/>
      <protection hidden="1"/>
    </xf>
    <xf numFmtId="0" fontId="6" fillId="0" borderId="21" xfId="0" applyFont="1" applyBorder="1" applyAlignment="1" applyProtection="1">
      <alignment horizontal="left" vertical="center" wrapText="1"/>
      <protection hidden="1"/>
    </xf>
    <xf numFmtId="0" fontId="6" fillId="0" borderId="45" xfId="0" applyFont="1" applyBorder="1" applyAlignment="1" applyProtection="1">
      <alignment horizontal="left" vertical="center"/>
      <protection hidden="1"/>
    </xf>
    <xf numFmtId="0" fontId="6" fillId="0" borderId="38" xfId="0" applyFont="1" applyBorder="1" applyAlignment="1" applyProtection="1">
      <alignment horizontal="left" vertical="center"/>
      <protection hidden="1"/>
    </xf>
    <xf numFmtId="0" fontId="9" fillId="10" borderId="47" xfId="0" applyFont="1" applyFill="1" applyBorder="1" applyAlignment="1" applyProtection="1">
      <alignment horizontal="center" vertical="center"/>
      <protection hidden="1"/>
    </xf>
    <xf numFmtId="0" fontId="9" fillId="2" borderId="1" xfId="0" applyFont="1" applyFill="1" applyBorder="1" applyAlignment="1" applyProtection="1">
      <alignment horizontal="center" vertical="center"/>
      <protection hidden="1"/>
    </xf>
    <xf numFmtId="0" fontId="9" fillId="2" borderId="100" xfId="0" applyFont="1" applyFill="1" applyBorder="1" applyAlignment="1" applyProtection="1">
      <alignment horizontal="center" vertical="center"/>
      <protection hidden="1"/>
    </xf>
    <xf numFmtId="0" fontId="43" fillId="9" borderId="130" xfId="1" applyFont="1" applyFill="1" applyBorder="1" applyAlignment="1" applyProtection="1">
      <alignment horizontal="left" vertical="center"/>
      <protection hidden="1"/>
    </xf>
    <xf numFmtId="0" fontId="43" fillId="9" borderId="16" xfId="1" applyFont="1" applyFill="1" applyBorder="1" applyAlignment="1" applyProtection="1">
      <alignment horizontal="left" vertical="center"/>
      <protection hidden="1"/>
    </xf>
    <xf numFmtId="0" fontId="43" fillId="9" borderId="115" xfId="1" applyFont="1" applyFill="1" applyBorder="1" applyAlignment="1" applyProtection="1">
      <alignment horizontal="left" vertical="center"/>
      <protection hidden="1"/>
    </xf>
    <xf numFmtId="0" fontId="43" fillId="9" borderId="253" xfId="1" applyFont="1" applyFill="1" applyBorder="1" applyAlignment="1" applyProtection="1">
      <alignment horizontal="left" vertical="center"/>
      <protection hidden="1"/>
    </xf>
    <xf numFmtId="0" fontId="43" fillId="9" borderId="264" xfId="1" applyFont="1" applyFill="1" applyBorder="1" applyAlignment="1" applyProtection="1">
      <alignment horizontal="left" vertical="center"/>
      <protection hidden="1"/>
    </xf>
    <xf numFmtId="0" fontId="43" fillId="9" borderId="254" xfId="1" applyFont="1" applyFill="1" applyBorder="1" applyAlignment="1" applyProtection="1">
      <alignment horizontal="left" vertical="center"/>
      <protection hidden="1"/>
    </xf>
    <xf numFmtId="0" fontId="43" fillId="9" borderId="255" xfId="1" applyFont="1" applyFill="1" applyBorder="1" applyAlignment="1" applyProtection="1">
      <alignment horizontal="left" vertical="center"/>
      <protection hidden="1"/>
    </xf>
    <xf numFmtId="0" fontId="43" fillId="9" borderId="241" xfId="1" applyFont="1" applyFill="1" applyBorder="1" applyAlignment="1" applyProtection="1">
      <alignment horizontal="left" vertical="center"/>
      <protection hidden="1"/>
    </xf>
    <xf numFmtId="0" fontId="43" fillId="9" borderId="242" xfId="1" applyFont="1" applyFill="1" applyBorder="1" applyAlignment="1" applyProtection="1">
      <alignment horizontal="left" vertical="center"/>
      <protection hidden="1"/>
    </xf>
    <xf numFmtId="3" fontId="6" fillId="0" borderId="31" xfId="0" applyNumberFormat="1" applyFont="1" applyBorder="1" applyAlignment="1" applyProtection="1">
      <alignment vertical="center"/>
      <protection hidden="1"/>
    </xf>
    <xf numFmtId="3" fontId="6" fillId="0" borderId="16" xfId="0" applyNumberFormat="1" applyFont="1" applyBorder="1" applyAlignment="1" applyProtection="1">
      <alignment vertical="center"/>
      <protection hidden="1"/>
    </xf>
    <xf numFmtId="3" fontId="6" fillId="0" borderId="31" xfId="0" applyNumberFormat="1" applyFont="1" applyBorder="1" applyAlignment="1" applyProtection="1">
      <alignment horizontal="right"/>
      <protection hidden="1"/>
    </xf>
    <xf numFmtId="3" fontId="6" fillId="0" borderId="16" xfId="0" applyNumberFormat="1" applyFont="1" applyBorder="1" applyAlignment="1" applyProtection="1">
      <alignment horizontal="right"/>
      <protection hidden="1"/>
    </xf>
    <xf numFmtId="3" fontId="6" fillId="0" borderId="40" xfId="0" applyNumberFormat="1" applyFont="1" applyBorder="1" applyAlignment="1" applyProtection="1">
      <alignment horizontal="right"/>
      <protection hidden="1"/>
    </xf>
    <xf numFmtId="0" fontId="40" fillId="0" borderId="216" xfId="0" applyFont="1" applyBorder="1" applyAlignment="1" applyProtection="1">
      <alignment horizontal="center" vertical="center" wrapText="1"/>
      <protection hidden="1"/>
    </xf>
    <xf numFmtId="0" fontId="40" fillId="0" borderId="0" xfId="0" applyFont="1" applyAlignment="1" applyProtection="1">
      <alignment horizontal="center" vertical="center"/>
      <protection hidden="1"/>
    </xf>
    <xf numFmtId="0" fontId="40" fillId="0" borderId="30" xfId="0" applyFont="1" applyBorder="1" applyAlignment="1" applyProtection="1">
      <alignment horizontal="center" vertical="center"/>
      <protection hidden="1"/>
    </xf>
    <xf numFmtId="0" fontId="40" fillId="0" borderId="216" xfId="0" applyFont="1" applyBorder="1" applyAlignment="1" applyProtection="1">
      <alignment horizontal="center" vertical="center"/>
      <protection hidden="1"/>
    </xf>
    <xf numFmtId="0" fontId="40" fillId="0" borderId="217" xfId="0" applyFont="1" applyBorder="1" applyAlignment="1" applyProtection="1">
      <alignment horizontal="center" vertical="center"/>
      <protection hidden="1"/>
    </xf>
    <xf numFmtId="0" fontId="40" fillId="0" borderId="102" xfId="0" applyFont="1" applyBorder="1" applyAlignment="1" applyProtection="1">
      <alignment horizontal="center" vertical="center"/>
      <protection hidden="1"/>
    </xf>
    <xf numFmtId="0" fontId="40" fillId="0" borderId="57" xfId="0" applyFont="1" applyBorder="1" applyAlignment="1" applyProtection="1">
      <alignment horizontal="center" vertical="center"/>
      <protection hidden="1"/>
    </xf>
    <xf numFmtId="0" fontId="9" fillId="9" borderId="36" xfId="0" applyFont="1" applyFill="1" applyBorder="1" applyAlignment="1" applyProtection="1">
      <alignment horizontal="center"/>
      <protection hidden="1"/>
    </xf>
    <xf numFmtId="0" fontId="9" fillId="9" borderId="44" xfId="0" applyFont="1" applyFill="1" applyBorder="1" applyAlignment="1" applyProtection="1">
      <alignment horizontal="center"/>
      <protection hidden="1"/>
    </xf>
    <xf numFmtId="0" fontId="9" fillId="9" borderId="25" xfId="0" applyFont="1" applyFill="1" applyBorder="1" applyAlignment="1" applyProtection="1">
      <alignment horizontal="center"/>
      <protection hidden="1"/>
    </xf>
    <xf numFmtId="0" fontId="9" fillId="9" borderId="0" xfId="0" applyFont="1" applyFill="1" applyAlignment="1" applyProtection="1">
      <alignment horizontal="center"/>
      <protection hidden="1"/>
    </xf>
    <xf numFmtId="0" fontId="9" fillId="9" borderId="30" xfId="0" applyFont="1" applyFill="1" applyBorder="1" applyAlignment="1" applyProtection="1">
      <alignment horizontal="center"/>
      <protection hidden="1"/>
    </xf>
    <xf numFmtId="0" fontId="40" fillId="0" borderId="0" xfId="0" applyFont="1" applyAlignment="1" applyProtection="1">
      <alignment horizontal="center" vertical="center" wrapText="1"/>
      <protection hidden="1"/>
    </xf>
    <xf numFmtId="0" fontId="40" fillId="0" borderId="217" xfId="0" applyFont="1" applyBorder="1" applyAlignment="1" applyProtection="1">
      <alignment horizontal="center" vertical="center" wrapText="1"/>
      <protection hidden="1"/>
    </xf>
    <xf numFmtId="0" fontId="40" fillId="0" borderId="102" xfId="0" applyFont="1" applyBorder="1" applyAlignment="1" applyProtection="1">
      <alignment horizontal="center" vertical="center" wrapText="1"/>
      <protection hidden="1"/>
    </xf>
    <xf numFmtId="0" fontId="41" fillId="4" borderId="1" xfId="0" applyFont="1" applyFill="1" applyBorder="1" applyAlignment="1" applyProtection="1">
      <alignment horizontal="center" vertical="center"/>
      <protection hidden="1"/>
    </xf>
    <xf numFmtId="0" fontId="41" fillId="4" borderId="2" xfId="0" applyFont="1" applyFill="1" applyBorder="1" applyAlignment="1" applyProtection="1">
      <alignment horizontal="center" vertical="center"/>
      <protection hidden="1"/>
    </xf>
    <xf numFmtId="0" fontId="41" fillId="4" borderId="3" xfId="0" applyFont="1" applyFill="1" applyBorder="1" applyAlignment="1" applyProtection="1">
      <alignment horizontal="center" vertical="center"/>
      <protection hidden="1"/>
    </xf>
    <xf numFmtId="0" fontId="6" fillId="0" borderId="138" xfId="0" applyFont="1" applyBorder="1" applyAlignment="1" applyProtection="1">
      <alignment horizontal="left" vertical="center"/>
      <protection hidden="1"/>
    </xf>
    <xf numFmtId="0" fontId="6" fillId="0" borderId="141" xfId="0" applyFont="1" applyBorder="1" applyAlignment="1" applyProtection="1">
      <alignment horizontal="left" vertical="center"/>
      <protection hidden="1"/>
    </xf>
    <xf numFmtId="0" fontId="40" fillId="0" borderId="101" xfId="0" applyFont="1" applyBorder="1" applyAlignment="1" applyProtection="1">
      <alignment horizontal="center" vertical="center" wrapText="1"/>
      <protection hidden="1"/>
    </xf>
    <xf numFmtId="0" fontId="9" fillId="9" borderId="45" xfId="0" applyFont="1" applyFill="1" applyBorder="1" applyAlignment="1" applyProtection="1">
      <alignment horizontal="center" vertical="center"/>
      <protection hidden="1"/>
    </xf>
    <xf numFmtId="0" fontId="9" fillId="9" borderId="38" xfId="0" applyFont="1" applyFill="1" applyBorder="1" applyAlignment="1" applyProtection="1">
      <alignment horizontal="center" vertical="center"/>
      <protection hidden="1"/>
    </xf>
    <xf numFmtId="9" fontId="6" fillId="0" borderId="32" xfId="4" applyFont="1" applyBorder="1" applyAlignment="1" applyProtection="1">
      <alignment horizontal="right"/>
      <protection hidden="1"/>
    </xf>
    <xf numFmtId="9" fontId="6" fillId="0" borderId="20" xfId="4" applyFont="1" applyBorder="1" applyAlignment="1" applyProtection="1">
      <alignment horizontal="right"/>
      <protection hidden="1"/>
    </xf>
    <xf numFmtId="3" fontId="14" fillId="0" borderId="145" xfId="0" applyNumberFormat="1" applyFont="1" applyBorder="1" applyProtection="1">
      <protection hidden="1"/>
    </xf>
    <xf numFmtId="0" fontId="14" fillId="0" borderId="146" xfId="0" applyFont="1" applyBorder="1" applyProtection="1">
      <protection hidden="1"/>
    </xf>
    <xf numFmtId="0" fontId="9" fillId="9" borderId="38" xfId="0" applyFont="1" applyFill="1" applyBorder="1" applyAlignment="1" applyProtection="1">
      <alignment horizontal="center"/>
      <protection hidden="1"/>
    </xf>
    <xf numFmtId="9" fontId="6" fillId="0" borderId="42" xfId="4" applyFont="1" applyBorder="1" applyAlignment="1" applyProtection="1">
      <alignment horizontal="right"/>
      <protection hidden="1"/>
    </xf>
    <xf numFmtId="0" fontId="14" fillId="0" borderId="151" xfId="0" applyFont="1" applyBorder="1" applyProtection="1">
      <protection hidden="1"/>
    </xf>
    <xf numFmtId="3" fontId="14" fillId="0" borderId="151" xfId="0" applyNumberFormat="1" applyFont="1" applyBorder="1" applyProtection="1">
      <protection hidden="1"/>
    </xf>
    <xf numFmtId="0" fontId="6" fillId="0" borderId="19" xfId="0" applyFont="1" applyBorder="1" applyAlignment="1" applyProtection="1">
      <alignment horizontal="left"/>
      <protection hidden="1"/>
    </xf>
    <xf numFmtId="0" fontId="6" fillId="0" borderId="16" xfId="0" applyFont="1" applyBorder="1" applyAlignment="1" applyProtection="1">
      <alignment horizontal="left"/>
      <protection hidden="1"/>
    </xf>
    <xf numFmtId="0" fontId="9" fillId="0" borderId="138" xfId="0" applyFont="1" applyBorder="1" applyAlignment="1" applyProtection="1">
      <alignment horizontal="left"/>
      <protection hidden="1"/>
    </xf>
    <xf numFmtId="0" fontId="9" fillId="0" borderId="141" xfId="0" applyFont="1" applyBorder="1" applyAlignment="1" applyProtection="1">
      <alignment horizontal="left"/>
      <protection hidden="1"/>
    </xf>
    <xf numFmtId="3" fontId="6" fillId="0" borderId="131" xfId="0" applyNumberFormat="1" applyFont="1" applyBorder="1" applyAlignment="1" applyProtection="1">
      <alignment horizontal="right"/>
      <protection hidden="1"/>
    </xf>
    <xf numFmtId="3" fontId="6" fillId="0" borderId="149" xfId="0" applyNumberFormat="1" applyFont="1" applyBorder="1" applyAlignment="1" applyProtection="1">
      <alignment horizontal="right"/>
      <protection hidden="1"/>
    </xf>
    <xf numFmtId="3" fontId="6" fillId="0" borderId="132" xfId="0" applyNumberFormat="1" applyFont="1" applyBorder="1" applyAlignment="1" applyProtection="1">
      <alignment horizontal="right"/>
      <protection hidden="1"/>
    </xf>
    <xf numFmtId="0" fontId="6" fillId="0" borderId="136" xfId="0" applyFont="1" applyBorder="1" applyAlignment="1" applyProtection="1">
      <alignment horizontal="left" vertical="center" wrapText="1"/>
      <protection hidden="1"/>
    </xf>
    <xf numFmtId="3" fontId="6" fillId="0" borderId="36" xfId="0" applyNumberFormat="1" applyFont="1" applyBorder="1" applyAlignment="1" applyProtection="1">
      <alignment horizontal="right"/>
      <protection hidden="1"/>
    </xf>
    <xf numFmtId="3" fontId="6" fillId="0" borderId="44" xfId="0" applyNumberFormat="1" applyFont="1" applyBorder="1" applyAlignment="1" applyProtection="1">
      <alignment horizontal="right"/>
      <protection hidden="1"/>
    </xf>
    <xf numFmtId="3" fontId="6" fillId="0" borderId="41" xfId="0" applyNumberFormat="1" applyFont="1" applyBorder="1" applyAlignment="1" applyProtection="1">
      <alignment horizontal="right"/>
      <protection hidden="1"/>
    </xf>
    <xf numFmtId="167" fontId="6" fillId="0" borderId="65" xfId="4" applyNumberFormat="1" applyFont="1" applyBorder="1" applyAlignment="1" applyProtection="1">
      <alignment horizontal="right"/>
      <protection hidden="1"/>
    </xf>
    <xf numFmtId="167" fontId="6" fillId="0" borderId="67" xfId="4" applyNumberFormat="1" applyFont="1" applyBorder="1" applyAlignment="1" applyProtection="1">
      <alignment horizontal="right"/>
      <protection hidden="1"/>
    </xf>
    <xf numFmtId="167" fontId="6" fillId="0" borderId="134" xfId="4" applyNumberFormat="1" applyFont="1" applyBorder="1" applyAlignment="1" applyProtection="1">
      <alignment horizontal="right"/>
      <protection hidden="1"/>
    </xf>
    <xf numFmtId="0" fontId="6" fillId="0" borderId="137" xfId="0" applyFont="1" applyBorder="1" applyAlignment="1" applyProtection="1">
      <alignment horizontal="left" vertical="center" wrapText="1"/>
      <protection hidden="1"/>
    </xf>
    <xf numFmtId="3" fontId="6" fillId="0" borderId="59" xfId="0" applyNumberFormat="1" applyFont="1" applyBorder="1" applyAlignment="1" applyProtection="1">
      <alignment horizontal="right"/>
      <protection hidden="1"/>
    </xf>
    <xf numFmtId="3" fontId="6" fillId="0" borderId="61" xfId="0" applyNumberFormat="1" applyFont="1" applyBorder="1" applyAlignment="1" applyProtection="1">
      <alignment horizontal="right"/>
      <protection hidden="1"/>
    </xf>
    <xf numFmtId="3" fontId="6" fillId="0" borderId="135" xfId="0" applyNumberFormat="1" applyFont="1" applyBorder="1" applyAlignment="1" applyProtection="1">
      <alignment horizontal="right"/>
      <protection hidden="1"/>
    </xf>
    <xf numFmtId="10" fontId="6" fillId="0" borderId="32" xfId="4" applyNumberFormat="1" applyFont="1" applyBorder="1" applyAlignment="1" applyProtection="1">
      <alignment horizontal="right"/>
      <protection hidden="1"/>
    </xf>
    <xf numFmtId="10" fontId="6" fillId="0" borderId="42" xfId="4" applyNumberFormat="1" applyFont="1" applyBorder="1" applyAlignment="1" applyProtection="1">
      <alignment horizontal="right"/>
      <protection hidden="1"/>
    </xf>
    <xf numFmtId="10" fontId="6" fillId="0" borderId="43" xfId="4" applyNumberFormat="1" applyFont="1" applyBorder="1" applyAlignment="1" applyProtection="1">
      <alignment horizontal="right"/>
      <protection hidden="1"/>
    </xf>
    <xf numFmtId="0" fontId="9" fillId="9" borderId="37" xfId="0" applyFont="1" applyFill="1" applyBorder="1" applyAlignment="1" applyProtection="1">
      <alignment horizontal="center"/>
      <protection hidden="1"/>
    </xf>
    <xf numFmtId="3" fontId="6" fillId="0" borderId="37" xfId="0" applyNumberFormat="1" applyFont="1" applyBorder="1" applyAlignment="1" applyProtection="1">
      <alignment horizontal="right"/>
      <protection hidden="1"/>
    </xf>
    <xf numFmtId="9" fontId="6" fillId="0" borderId="31" xfId="4" applyFont="1" applyBorder="1" applyAlignment="1" applyProtection="1">
      <alignment horizontal="right"/>
      <protection hidden="1"/>
    </xf>
    <xf numFmtId="9" fontId="6" fillId="0" borderId="41" xfId="4" applyFont="1" applyBorder="1" applyAlignment="1" applyProtection="1">
      <alignment horizontal="right"/>
      <protection hidden="1"/>
    </xf>
    <xf numFmtId="9" fontId="6" fillId="0" borderId="40" xfId="4" applyFont="1" applyBorder="1" applyAlignment="1" applyProtection="1">
      <alignment horizontal="right"/>
      <protection hidden="1"/>
    </xf>
    <xf numFmtId="0" fontId="6" fillId="0" borderId="19" xfId="0" applyFont="1" applyBorder="1" applyAlignment="1" applyProtection="1">
      <alignment horizontal="left" wrapText="1"/>
      <protection hidden="1"/>
    </xf>
    <xf numFmtId="0" fontId="6" fillId="0" borderId="16" xfId="0" applyFont="1" applyBorder="1" applyAlignment="1" applyProtection="1">
      <alignment horizontal="left" wrapText="1"/>
      <protection hidden="1"/>
    </xf>
    <xf numFmtId="9" fontId="6" fillId="0" borderId="31" xfId="4" applyFont="1" applyBorder="1" applyAlignment="1" applyProtection="1">
      <alignment horizontal="right" vertical="center"/>
      <protection hidden="1"/>
    </xf>
    <xf numFmtId="9" fontId="6" fillId="0" borderId="40" xfId="4" applyFont="1" applyBorder="1" applyAlignment="1" applyProtection="1">
      <alignment horizontal="right" vertical="center"/>
      <protection hidden="1"/>
    </xf>
    <xf numFmtId="9" fontId="6" fillId="0" borderId="41" xfId="4" applyFont="1" applyBorder="1" applyAlignment="1" applyProtection="1">
      <alignment horizontal="right" vertical="center"/>
      <protection hidden="1"/>
    </xf>
    <xf numFmtId="0" fontId="6" fillId="0" borderId="21" xfId="0" applyFont="1" applyBorder="1" applyAlignment="1" applyProtection="1">
      <alignment horizontal="left"/>
      <protection hidden="1"/>
    </xf>
    <xf numFmtId="0" fontId="6" fillId="0" borderId="20" xfId="0" applyFont="1" applyBorder="1" applyAlignment="1" applyProtection="1">
      <alignment horizontal="left"/>
      <protection hidden="1"/>
    </xf>
    <xf numFmtId="9" fontId="6" fillId="0" borderId="43" xfId="4" applyFont="1" applyBorder="1" applyAlignment="1" applyProtection="1">
      <alignment horizontal="right"/>
      <protection hidden="1"/>
    </xf>
    <xf numFmtId="0" fontId="6" fillId="0" borderId="136" xfId="0" applyFont="1" applyBorder="1" applyAlignment="1" applyProtection="1">
      <alignment horizontal="center" vertical="center" wrapText="1"/>
      <protection hidden="1"/>
    </xf>
    <xf numFmtId="0" fontId="6" fillId="0" borderId="137" xfId="0" applyFont="1" applyBorder="1" applyAlignment="1" applyProtection="1">
      <alignment horizontal="center" vertical="center" wrapText="1"/>
      <protection hidden="1"/>
    </xf>
    <xf numFmtId="0" fontId="9" fillId="9" borderId="22" xfId="0" applyFont="1" applyFill="1" applyBorder="1" applyAlignment="1" applyProtection="1">
      <alignment horizontal="center" vertical="center" wrapText="1"/>
      <protection hidden="1"/>
    </xf>
    <xf numFmtId="0" fontId="9" fillId="9" borderId="23" xfId="0" applyFont="1" applyFill="1" applyBorder="1" applyAlignment="1" applyProtection="1">
      <alignment horizontal="center" vertical="center" wrapText="1"/>
      <protection hidden="1"/>
    </xf>
    <xf numFmtId="0" fontId="9" fillId="9" borderId="33" xfId="0" applyFont="1" applyFill="1" applyBorder="1" applyAlignment="1" applyProtection="1">
      <alignment horizontal="center" vertical="center"/>
      <protection hidden="1"/>
    </xf>
    <xf numFmtId="0" fontId="9" fillId="9" borderId="55" xfId="0" applyFont="1" applyFill="1" applyBorder="1" applyAlignment="1" applyProtection="1">
      <alignment horizontal="center" vertical="center"/>
      <protection hidden="1"/>
    </xf>
    <xf numFmtId="0" fontId="9" fillId="9" borderId="25" xfId="0" applyFont="1" applyFill="1" applyBorder="1" applyAlignment="1" applyProtection="1">
      <alignment horizontal="center" vertical="center"/>
      <protection hidden="1"/>
    </xf>
    <xf numFmtId="0" fontId="9" fillId="9" borderId="47" xfId="0" applyFont="1" applyFill="1" applyBorder="1" applyAlignment="1" applyProtection="1">
      <alignment horizontal="center" vertical="center"/>
      <protection hidden="1"/>
    </xf>
    <xf numFmtId="0" fontId="9" fillId="9" borderId="0" xfId="0" applyFont="1" applyFill="1" applyAlignment="1" applyProtection="1">
      <alignment horizontal="center" vertical="center"/>
      <protection hidden="1"/>
    </xf>
    <xf numFmtId="0" fontId="9" fillId="9" borderId="267" xfId="0" applyFont="1" applyFill="1" applyBorder="1" applyAlignment="1" applyProtection="1">
      <alignment horizontal="center"/>
      <protection hidden="1"/>
    </xf>
    <xf numFmtId="0" fontId="9" fillId="9" borderId="268" xfId="0" applyFont="1" applyFill="1" applyBorder="1" applyAlignment="1" applyProtection="1">
      <alignment horizontal="center"/>
      <protection hidden="1"/>
    </xf>
    <xf numFmtId="9" fontId="6" fillId="0" borderId="199" xfId="4" applyFont="1" applyBorder="1" applyAlignment="1" applyProtection="1">
      <alignment horizontal="right"/>
      <protection hidden="1"/>
    </xf>
    <xf numFmtId="9" fontId="6" fillId="0" borderId="200" xfId="4" applyFont="1" applyBorder="1" applyAlignment="1" applyProtection="1">
      <alignment horizontal="right"/>
      <protection hidden="1"/>
    </xf>
    <xf numFmtId="9" fontId="6" fillId="0" borderId="197" xfId="4" applyFont="1" applyBorder="1" applyAlignment="1" applyProtection="1">
      <alignment horizontal="right"/>
      <protection hidden="1"/>
    </xf>
    <xf numFmtId="9" fontId="6" fillId="0" borderId="198" xfId="4" applyFont="1" applyBorder="1" applyAlignment="1" applyProtection="1">
      <alignment horizontal="right"/>
      <protection hidden="1"/>
    </xf>
    <xf numFmtId="0" fontId="6" fillId="0" borderId="22" xfId="0" applyFont="1" applyBorder="1" applyAlignment="1" applyProtection="1">
      <alignment horizontal="center" vertical="center" wrapText="1"/>
      <protection hidden="1"/>
    </xf>
    <xf numFmtId="10" fontId="6" fillId="0" borderId="32" xfId="0" applyNumberFormat="1" applyFont="1" applyBorder="1" applyAlignment="1" applyProtection="1">
      <alignment horizontal="right"/>
      <protection hidden="1"/>
    </xf>
    <xf numFmtId="10" fontId="6" fillId="0" borderId="42" xfId="0" applyNumberFormat="1" applyFont="1" applyBorder="1" applyAlignment="1" applyProtection="1">
      <alignment horizontal="right"/>
      <protection hidden="1"/>
    </xf>
    <xf numFmtId="0" fontId="7" fillId="9" borderId="152" xfId="0" applyFont="1" applyFill="1" applyBorder="1" applyAlignment="1" applyProtection="1">
      <alignment horizontal="center" vertical="center"/>
      <protection hidden="1"/>
    </xf>
    <xf numFmtId="0" fontId="7" fillId="9" borderId="52" xfId="0" applyFont="1" applyFill="1" applyBorder="1" applyAlignment="1" applyProtection="1">
      <alignment horizontal="center" vertical="center"/>
      <protection hidden="1"/>
    </xf>
    <xf numFmtId="0" fontId="7" fillId="9" borderId="53" xfId="0" applyFont="1" applyFill="1" applyBorder="1" applyAlignment="1" applyProtection="1">
      <alignment horizontal="center" vertical="center"/>
      <protection hidden="1"/>
    </xf>
    <xf numFmtId="0" fontId="7" fillId="9" borderId="153" xfId="0" applyFont="1" applyFill="1" applyBorder="1" applyAlignment="1" applyProtection="1">
      <alignment horizontal="center" vertical="center"/>
      <protection hidden="1"/>
    </xf>
    <xf numFmtId="0" fontId="7" fillId="9" borderId="154" xfId="0" applyFont="1" applyFill="1" applyBorder="1" applyAlignment="1" applyProtection="1">
      <alignment horizontal="center" vertical="center"/>
      <protection hidden="1"/>
    </xf>
    <xf numFmtId="0" fontId="7" fillId="9" borderId="152" xfId="0" applyFont="1" applyFill="1" applyBorder="1" applyAlignment="1" applyProtection="1">
      <alignment horizontal="center" vertical="center" wrapText="1"/>
      <protection hidden="1"/>
    </xf>
    <xf numFmtId="0" fontId="7" fillId="9" borderId="52" xfId="0" applyFont="1" applyFill="1" applyBorder="1" applyAlignment="1" applyProtection="1">
      <alignment horizontal="center" vertical="center" wrapText="1"/>
      <protection hidden="1"/>
    </xf>
    <xf numFmtId="0" fontId="7" fillId="9" borderId="153" xfId="0" applyFont="1" applyFill="1" applyBorder="1" applyAlignment="1" applyProtection="1">
      <alignment horizontal="center" vertical="center" wrapText="1"/>
      <protection hidden="1"/>
    </xf>
    <xf numFmtId="3" fontId="6" fillId="0" borderId="32" xfId="0" applyNumberFormat="1" applyFont="1" applyBorder="1" applyAlignment="1" applyProtection="1">
      <alignment horizontal="right"/>
      <protection hidden="1"/>
    </xf>
    <xf numFmtId="3" fontId="6" fillId="0" borderId="42" xfId="0" applyNumberFormat="1" applyFont="1" applyBorder="1" applyAlignment="1" applyProtection="1">
      <alignment horizontal="right"/>
      <protection hidden="1"/>
    </xf>
    <xf numFmtId="0" fontId="7" fillId="9" borderId="27" xfId="0" applyFont="1" applyFill="1" applyBorder="1" applyAlignment="1" applyProtection="1">
      <alignment horizontal="center" vertical="center"/>
      <protection hidden="1"/>
    </xf>
    <xf numFmtId="0" fontId="7" fillId="9" borderId="144" xfId="0" applyFont="1" applyFill="1" applyBorder="1" applyAlignment="1" applyProtection="1">
      <alignment horizontal="center" vertical="center"/>
      <protection hidden="1"/>
    </xf>
    <xf numFmtId="3" fontId="6" fillId="0" borderId="43" xfId="0" applyNumberFormat="1" applyFont="1" applyBorder="1" applyAlignment="1" applyProtection="1">
      <alignment horizontal="right"/>
      <protection hidden="1"/>
    </xf>
    <xf numFmtId="0" fontId="6" fillId="0" borderId="94" xfId="0" applyFont="1" applyBorder="1" applyAlignment="1" applyProtection="1">
      <alignment horizontal="left" vertical="center"/>
      <protection hidden="1"/>
    </xf>
    <xf numFmtId="0" fontId="6" fillId="0" borderId="89" xfId="0" applyFont="1" applyBorder="1" applyAlignment="1" applyProtection="1">
      <alignment horizontal="left" vertical="center"/>
      <protection hidden="1"/>
    </xf>
    <xf numFmtId="0" fontId="6" fillId="0" borderId="90" xfId="0" applyFont="1" applyBorder="1" applyAlignment="1" applyProtection="1">
      <alignment horizontal="left" vertical="center"/>
      <protection hidden="1"/>
    </xf>
    <xf numFmtId="0" fontId="6" fillId="0" borderId="91" xfId="0" applyFont="1" applyBorder="1" applyAlignment="1" applyProtection="1">
      <alignment horizontal="left" vertical="center"/>
      <protection hidden="1"/>
    </xf>
    <xf numFmtId="0" fontId="6" fillId="0" borderId="99" xfId="0" applyFont="1" applyBorder="1" applyAlignment="1" applyProtection="1">
      <alignment horizontal="left" vertical="center"/>
      <protection hidden="1"/>
    </xf>
    <xf numFmtId="0" fontId="6" fillId="0" borderId="209" xfId="0" applyFont="1" applyBorder="1" applyAlignment="1" applyProtection="1">
      <alignment horizontal="left" vertical="center"/>
      <protection hidden="1"/>
    </xf>
    <xf numFmtId="0" fontId="6" fillId="0" borderId="95" xfId="0" applyFont="1" applyBorder="1" applyAlignment="1" applyProtection="1">
      <alignment horizontal="left" vertical="center"/>
      <protection hidden="1"/>
    </xf>
    <xf numFmtId="0" fontId="6" fillId="0" borderId="96" xfId="0" applyFont="1" applyBorder="1" applyAlignment="1" applyProtection="1">
      <alignment horizontal="left" vertical="center"/>
      <protection hidden="1"/>
    </xf>
    <xf numFmtId="0" fontId="6" fillId="0" borderId="92" xfId="0" applyFont="1" applyBorder="1" applyAlignment="1" applyProtection="1">
      <alignment horizontal="left" vertical="center"/>
      <protection hidden="1"/>
    </xf>
    <xf numFmtId="0" fontId="6" fillId="0" borderId="93" xfId="0" applyFont="1" applyBorder="1" applyAlignment="1" applyProtection="1">
      <alignment horizontal="left" vertical="center"/>
      <protection hidden="1"/>
    </xf>
    <xf numFmtId="0" fontId="9" fillId="9" borderId="17" xfId="0" applyFont="1" applyFill="1" applyBorder="1" applyAlignment="1" applyProtection="1">
      <alignment horizontal="center" vertical="center"/>
      <protection hidden="1"/>
    </xf>
    <xf numFmtId="0" fontId="6" fillId="0" borderId="31" xfId="0" applyFont="1" applyBorder="1" applyAlignment="1" applyProtection="1">
      <alignment horizontal="right"/>
      <protection hidden="1"/>
    </xf>
    <xf numFmtId="0" fontId="6" fillId="0" borderId="16" xfId="0" applyFont="1" applyBorder="1" applyAlignment="1" applyProtection="1">
      <alignment horizontal="right"/>
      <protection hidden="1"/>
    </xf>
    <xf numFmtId="0" fontId="6" fillId="0" borderId="41" xfId="0" applyFont="1" applyBorder="1" applyAlignment="1" applyProtection="1">
      <alignment horizontal="right"/>
      <protection hidden="1"/>
    </xf>
    <xf numFmtId="164" fontId="6" fillId="0" borderId="32" xfId="0" applyNumberFormat="1" applyFont="1" applyBorder="1" applyAlignment="1" applyProtection="1">
      <alignment horizontal="right"/>
      <protection hidden="1"/>
    </xf>
    <xf numFmtId="164" fontId="6" fillId="0" borderId="20" xfId="0" applyNumberFormat="1" applyFont="1" applyBorder="1" applyAlignment="1" applyProtection="1">
      <alignment horizontal="right"/>
      <protection hidden="1"/>
    </xf>
    <xf numFmtId="0" fontId="12" fillId="0" borderId="95" xfId="0" applyFont="1" applyBorder="1" applyAlignment="1" applyProtection="1">
      <alignment horizontal="left"/>
      <protection hidden="1"/>
    </xf>
    <xf numFmtId="0" fontId="12" fillId="0" borderId="96" xfId="0" applyFont="1" applyBorder="1" applyAlignment="1" applyProtection="1">
      <alignment horizontal="left"/>
      <protection hidden="1"/>
    </xf>
    <xf numFmtId="0" fontId="9" fillId="9" borderId="23" xfId="0" applyFont="1" applyFill="1" applyBorder="1" applyAlignment="1" applyProtection="1">
      <alignment horizontal="center" vertical="center"/>
      <protection hidden="1"/>
    </xf>
    <xf numFmtId="0" fontId="9" fillId="9" borderId="5" xfId="0" applyFont="1" applyFill="1" applyBorder="1" applyAlignment="1" applyProtection="1">
      <alignment horizontal="center" vertical="center"/>
      <protection hidden="1"/>
    </xf>
    <xf numFmtId="0" fontId="9" fillId="9" borderId="28" xfId="0" applyFont="1" applyFill="1" applyBorder="1" applyAlignment="1" applyProtection="1">
      <alignment horizontal="center" vertical="center"/>
      <protection hidden="1"/>
    </xf>
    <xf numFmtId="0" fontId="9" fillId="9" borderId="6" xfId="0" applyFont="1" applyFill="1" applyBorder="1" applyAlignment="1" applyProtection="1">
      <alignment horizontal="center" vertical="center"/>
      <protection hidden="1"/>
    </xf>
    <xf numFmtId="0" fontId="12" fillId="0" borderId="0" xfId="0" applyFont="1" applyAlignment="1" applyProtection="1">
      <alignment horizontal="left" vertical="top" wrapText="1"/>
      <protection hidden="1"/>
    </xf>
    <xf numFmtId="0" fontId="47" fillId="0" borderId="17" xfId="0" applyFont="1" applyBorder="1" applyAlignment="1" applyProtection="1">
      <alignment horizontal="center" vertical="center" wrapText="1"/>
      <protection hidden="1"/>
    </xf>
    <xf numFmtId="0" fontId="47" fillId="0" borderId="30" xfId="0" applyFont="1" applyBorder="1" applyAlignment="1" applyProtection="1">
      <alignment horizontal="center" vertical="center" wrapText="1"/>
      <protection hidden="1"/>
    </xf>
    <xf numFmtId="0" fontId="47" fillId="0" borderId="4" xfId="0" applyFont="1" applyBorder="1" applyAlignment="1" applyProtection="1">
      <alignment horizontal="center" vertical="center" wrapText="1"/>
      <protection hidden="1"/>
    </xf>
    <xf numFmtId="0" fontId="12" fillId="0" borderId="22" xfId="0" applyFont="1" applyBorder="1" applyAlignment="1" applyProtection="1">
      <alignment horizontal="left" vertical="center"/>
      <protection hidden="1"/>
    </xf>
    <xf numFmtId="0" fontId="41" fillId="4" borderId="1" xfId="0" applyFont="1" applyFill="1" applyBorder="1" applyAlignment="1" applyProtection="1">
      <alignment horizontal="center" vertical="center" wrapText="1"/>
      <protection hidden="1"/>
    </xf>
    <xf numFmtId="0" fontId="41" fillId="4" borderId="2" xfId="0" applyFont="1" applyFill="1" applyBorder="1" applyAlignment="1" applyProtection="1">
      <alignment horizontal="center" vertical="center" wrapText="1"/>
      <protection hidden="1"/>
    </xf>
    <xf numFmtId="0" fontId="41" fillId="4" borderId="3" xfId="0" applyFont="1" applyFill="1" applyBorder="1" applyAlignment="1" applyProtection="1">
      <alignment horizontal="center" vertical="center" wrapText="1"/>
      <protection hidden="1"/>
    </xf>
    <xf numFmtId="0" fontId="12" fillId="0" borderId="26" xfId="0" applyFont="1" applyBorder="1" applyAlignment="1" applyProtection="1">
      <alignment horizontal="left" vertical="center" wrapText="1"/>
      <protection hidden="1"/>
    </xf>
    <xf numFmtId="0" fontId="12" fillId="0" borderId="48" xfId="0" applyFont="1" applyBorder="1" applyAlignment="1" applyProtection="1">
      <alignment horizontal="left" vertical="center" wrapText="1"/>
      <protection hidden="1"/>
    </xf>
    <xf numFmtId="0" fontId="12" fillId="0" borderId="103" xfId="0" applyFont="1" applyBorder="1" applyAlignment="1" applyProtection="1">
      <alignment horizontal="left" vertical="center"/>
      <protection hidden="1"/>
    </xf>
    <xf numFmtId="0" fontId="12" fillId="0" borderId="23" xfId="0" applyFont="1" applyBorder="1" applyAlignment="1" applyProtection="1">
      <alignment horizontal="left" vertical="center"/>
      <protection hidden="1"/>
    </xf>
    <xf numFmtId="0" fontId="12" fillId="0" borderId="106" xfId="0" applyFont="1" applyBorder="1" applyAlignment="1" applyProtection="1">
      <alignment horizontal="left" vertical="center"/>
      <protection hidden="1"/>
    </xf>
    <xf numFmtId="0" fontId="7" fillId="9" borderId="45" xfId="0" applyFont="1" applyFill="1" applyBorder="1" applyAlignment="1" applyProtection="1">
      <alignment horizontal="center" vertical="center"/>
      <protection hidden="1"/>
    </xf>
    <xf numFmtId="0" fontId="7" fillId="9" borderId="38" xfId="0" applyFont="1" applyFill="1" applyBorder="1" applyAlignment="1" applyProtection="1">
      <alignment horizontal="center" vertical="center"/>
      <protection hidden="1"/>
    </xf>
    <xf numFmtId="0" fontId="9" fillId="0" borderId="26" xfId="0" applyFont="1" applyBorder="1" applyAlignment="1" applyProtection="1">
      <alignment horizontal="left"/>
      <protection hidden="1"/>
    </xf>
    <xf numFmtId="0" fontId="9" fillId="0" borderId="48" xfId="0" applyFont="1" applyBorder="1" applyAlignment="1" applyProtection="1">
      <alignment horizontal="left"/>
      <protection hidden="1"/>
    </xf>
    <xf numFmtId="0" fontId="12" fillId="0" borderId="103" xfId="0" applyFont="1" applyBorder="1" applyAlignment="1" applyProtection="1">
      <alignment horizontal="left" vertical="center" wrapText="1"/>
      <protection hidden="1"/>
    </xf>
    <xf numFmtId="0" fontId="12" fillId="0" borderId="23" xfId="0" applyFont="1" applyBorder="1" applyAlignment="1" applyProtection="1">
      <alignment horizontal="left" vertical="center" wrapText="1"/>
      <protection hidden="1"/>
    </xf>
    <xf numFmtId="0" fontId="12" fillId="0" borderId="106" xfId="0" applyFont="1" applyBorder="1" applyAlignment="1" applyProtection="1">
      <alignment horizontal="left" vertical="center" wrapText="1"/>
      <protection hidden="1"/>
    </xf>
    <xf numFmtId="0" fontId="9" fillId="9" borderId="36" xfId="0" applyFont="1" applyFill="1" applyBorder="1" applyAlignment="1" applyProtection="1">
      <alignment horizontal="center" vertical="center"/>
      <protection hidden="1"/>
    </xf>
    <xf numFmtId="0" fontId="12" fillId="0" borderId="161" xfId="0" applyFont="1" applyBorder="1" applyAlignment="1" applyProtection="1">
      <alignment horizontal="right"/>
      <protection hidden="1"/>
    </xf>
    <xf numFmtId="0" fontId="12" fillId="0" borderId="162" xfId="0" applyFont="1" applyBorder="1" applyAlignment="1" applyProtection="1">
      <alignment horizontal="right"/>
      <protection hidden="1"/>
    </xf>
    <xf numFmtId="0" fontId="12" fillId="0" borderId="163" xfId="0" applyFont="1" applyBorder="1" applyProtection="1">
      <protection hidden="1"/>
    </xf>
    <xf numFmtId="0" fontId="12" fillId="0" borderId="162" xfId="0" applyFont="1" applyBorder="1" applyProtection="1">
      <protection hidden="1"/>
    </xf>
    <xf numFmtId="0" fontId="12" fillId="0" borderId="169" xfId="0" applyFont="1" applyBorder="1" applyProtection="1">
      <protection hidden="1"/>
    </xf>
    <xf numFmtId="0" fontId="12" fillId="0" borderId="146" xfId="0" applyFont="1" applyBorder="1" applyProtection="1">
      <protection hidden="1"/>
    </xf>
    <xf numFmtId="0" fontId="12" fillId="0" borderId="151" xfId="0" applyFont="1" applyBorder="1" applyProtection="1">
      <protection hidden="1"/>
    </xf>
    <xf numFmtId="0" fontId="12" fillId="0" borderId="145" xfId="0" applyFont="1" applyBorder="1" applyProtection="1">
      <protection hidden="1"/>
    </xf>
    <xf numFmtId="0" fontId="6" fillId="0" borderId="20" xfId="0" applyFont="1" applyBorder="1" applyAlignment="1" applyProtection="1">
      <alignment horizontal="left" vertical="center" wrapText="1"/>
      <protection hidden="1"/>
    </xf>
    <xf numFmtId="0" fontId="6" fillId="0" borderId="19" xfId="0" applyFont="1" applyBorder="1" applyProtection="1">
      <protection hidden="1"/>
    </xf>
    <xf numFmtId="0" fontId="6" fillId="0" borderId="16" xfId="0" applyFont="1" applyBorder="1" applyProtection="1">
      <protection hidden="1"/>
    </xf>
    <xf numFmtId="0" fontId="12" fillId="0" borderId="210" xfId="0" applyFont="1" applyBorder="1" applyProtection="1">
      <protection hidden="1"/>
    </xf>
    <xf numFmtId="0" fontId="12" fillId="0" borderId="173" xfId="0" applyFont="1" applyBorder="1" applyProtection="1">
      <protection hidden="1"/>
    </xf>
    <xf numFmtId="0" fontId="12" fillId="0" borderId="171" xfId="0" applyFont="1" applyBorder="1" applyProtection="1">
      <protection hidden="1"/>
    </xf>
    <xf numFmtId="0" fontId="12" fillId="0" borderId="170" xfId="0" applyFont="1" applyBorder="1" applyProtection="1">
      <protection hidden="1"/>
    </xf>
    <xf numFmtId="0" fontId="12" fillId="0" borderId="155" xfId="0" applyFont="1" applyBorder="1" applyProtection="1">
      <protection hidden="1"/>
    </xf>
    <xf numFmtId="0" fontId="6" fillId="0" borderId="207" xfId="0" applyFont="1" applyBorder="1" applyAlignment="1" applyProtection="1">
      <alignment horizontal="left" vertical="center"/>
      <protection hidden="1"/>
    </xf>
    <xf numFmtId="0" fontId="9" fillId="9" borderId="37" xfId="0" applyFont="1" applyFill="1" applyBorder="1" applyAlignment="1" applyProtection="1">
      <alignment horizontal="center" vertical="center"/>
      <protection hidden="1"/>
    </xf>
    <xf numFmtId="0" fontId="6" fillId="0" borderId="32" xfId="0" applyFont="1" applyBorder="1" applyAlignment="1" applyProtection="1">
      <alignment horizontal="right"/>
      <protection hidden="1"/>
    </xf>
    <xf numFmtId="0" fontId="6" fillId="0" borderId="43" xfId="0" applyFont="1" applyBorder="1" applyAlignment="1" applyProtection="1">
      <alignment horizontal="right"/>
      <protection hidden="1"/>
    </xf>
    <xf numFmtId="0" fontId="6" fillId="0" borderId="20" xfId="0" applyFont="1" applyBorder="1" applyAlignment="1" applyProtection="1">
      <alignment horizontal="right"/>
      <protection hidden="1"/>
    </xf>
    <xf numFmtId="0" fontId="6" fillId="0" borderId="32" xfId="0" applyFont="1" applyBorder="1" applyAlignment="1" applyProtection="1">
      <alignment horizontal="right" vertical="center"/>
      <protection hidden="1"/>
    </xf>
    <xf numFmtId="0" fontId="6" fillId="0" borderId="43" xfId="0" applyFont="1" applyBorder="1" applyAlignment="1" applyProtection="1">
      <alignment horizontal="right" vertical="center"/>
      <protection hidden="1"/>
    </xf>
    <xf numFmtId="0" fontId="6" fillId="0" borderId="20" xfId="0" applyFont="1" applyBorder="1" applyAlignment="1" applyProtection="1">
      <alignment horizontal="right" vertical="center"/>
      <protection hidden="1"/>
    </xf>
    <xf numFmtId="166" fontId="6" fillId="0" borderId="32" xfId="0" applyNumberFormat="1" applyFont="1" applyBorder="1" applyAlignment="1" applyProtection="1">
      <alignment horizontal="right" vertical="center"/>
      <protection hidden="1"/>
    </xf>
    <xf numFmtId="166" fontId="6" fillId="0" borderId="20" xfId="0" applyNumberFormat="1" applyFont="1" applyBorder="1" applyAlignment="1" applyProtection="1">
      <alignment horizontal="right" vertical="center"/>
      <protection hidden="1"/>
    </xf>
    <xf numFmtId="0" fontId="6" fillId="0" borderId="21" xfId="0" applyFont="1" applyBorder="1" applyProtection="1">
      <protection hidden="1"/>
    </xf>
    <xf numFmtId="0" fontId="6" fillId="0" borderId="20" xfId="0" applyFont="1" applyBorder="1" applyProtection="1">
      <protection hidden="1"/>
    </xf>
    <xf numFmtId="164" fontId="6" fillId="0" borderId="43" xfId="0" applyNumberFormat="1" applyFont="1" applyBorder="1" applyAlignment="1" applyProtection="1">
      <alignment horizontal="right"/>
      <protection hidden="1"/>
    </xf>
    <xf numFmtId="0" fontId="6" fillId="0" borderId="21" xfId="0" applyFont="1" applyBorder="1" applyAlignment="1" applyProtection="1">
      <alignment horizontal="left" wrapText="1"/>
      <protection hidden="1"/>
    </xf>
    <xf numFmtId="0" fontId="6" fillId="0" borderId="20" xfId="0" applyFont="1" applyBorder="1" applyAlignment="1" applyProtection="1">
      <alignment horizontal="left" wrapText="1"/>
      <protection hidden="1"/>
    </xf>
    <xf numFmtId="0" fontId="6" fillId="0" borderId="19" xfId="0" applyFont="1" applyBorder="1" applyAlignment="1" applyProtection="1">
      <alignment horizontal="left" vertical="center" wrapText="1"/>
      <protection hidden="1"/>
    </xf>
    <xf numFmtId="0" fontId="6" fillId="0" borderId="16" xfId="0" applyFont="1" applyBorder="1" applyAlignment="1" applyProtection="1">
      <alignment horizontal="left" vertical="center" wrapText="1"/>
      <protection hidden="1"/>
    </xf>
    <xf numFmtId="1" fontId="6" fillId="0" borderId="31" xfId="0" applyNumberFormat="1" applyFont="1" applyBorder="1" applyAlignment="1" applyProtection="1">
      <alignment horizontal="right" vertical="center"/>
      <protection hidden="1"/>
    </xf>
    <xf numFmtId="1" fontId="6" fillId="0" borderId="16" xfId="0" applyNumberFormat="1" applyFont="1" applyBorder="1" applyAlignment="1" applyProtection="1">
      <alignment horizontal="right" vertical="center"/>
      <protection hidden="1"/>
    </xf>
    <xf numFmtId="1" fontId="6" fillId="0" borderId="41" xfId="0" applyNumberFormat="1" applyFont="1" applyBorder="1" applyAlignment="1" applyProtection="1">
      <alignment horizontal="right" vertical="center"/>
      <protection hidden="1"/>
    </xf>
    <xf numFmtId="2" fontId="6" fillId="0" borderId="32" xfId="0" applyNumberFormat="1" applyFont="1" applyBorder="1" applyAlignment="1" applyProtection="1">
      <alignment horizontal="right" vertical="center"/>
      <protection hidden="1"/>
    </xf>
    <xf numFmtId="2" fontId="6" fillId="0" borderId="20" xfId="0" applyNumberFormat="1" applyFont="1" applyBorder="1" applyAlignment="1" applyProtection="1">
      <alignment horizontal="right" vertical="center"/>
      <protection hidden="1"/>
    </xf>
    <xf numFmtId="2" fontId="6" fillId="0" borderId="43" xfId="0" applyNumberFormat="1" applyFont="1" applyBorder="1" applyAlignment="1" applyProtection="1">
      <alignment horizontal="right" vertical="center"/>
      <protection hidden="1"/>
    </xf>
    <xf numFmtId="0" fontId="40" fillId="0" borderId="26" xfId="0" applyFont="1" applyBorder="1" applyAlignment="1" applyProtection="1">
      <alignment horizontal="center" vertical="center"/>
      <protection hidden="1"/>
    </xf>
    <xf numFmtId="0" fontId="6" fillId="0" borderId="32" xfId="0" applyFont="1" applyBorder="1" applyAlignment="1" applyProtection="1">
      <alignment horizontal="center" vertical="center"/>
      <protection hidden="1"/>
    </xf>
    <xf numFmtId="0" fontId="6" fillId="0" borderId="43" xfId="0" applyFont="1" applyBorder="1" applyAlignment="1" applyProtection="1">
      <alignment horizontal="center" vertical="center"/>
      <protection hidden="1"/>
    </xf>
    <xf numFmtId="0" fontId="12" fillId="0" borderId="157" xfId="0" applyFont="1" applyBorder="1" applyProtection="1">
      <protection hidden="1"/>
    </xf>
    <xf numFmtId="0" fontId="12" fillId="0" borderId="158" xfId="0" applyFont="1" applyBorder="1" applyProtection="1">
      <protection hidden="1"/>
    </xf>
    <xf numFmtId="0" fontId="12" fillId="0" borderId="159" xfId="0" applyFont="1" applyBorder="1" applyProtection="1">
      <protection hidden="1"/>
    </xf>
    <xf numFmtId="0" fontId="12" fillId="0" borderId="160" xfId="0" applyFont="1" applyBorder="1" applyProtection="1">
      <protection hidden="1"/>
    </xf>
    <xf numFmtId="0" fontId="12" fillId="0" borderId="165" xfId="0" applyFont="1" applyBorder="1" applyProtection="1">
      <protection hidden="1"/>
    </xf>
    <xf numFmtId="0" fontId="12" fillId="0" borderId="166" xfId="0" applyFont="1" applyBorder="1" applyProtection="1">
      <protection hidden="1"/>
    </xf>
    <xf numFmtId="0" fontId="12" fillId="0" borderId="167" xfId="0" applyFont="1" applyBorder="1" applyProtection="1">
      <protection hidden="1"/>
    </xf>
    <xf numFmtId="0" fontId="12" fillId="0" borderId="131" xfId="0" applyFont="1" applyBorder="1" applyAlignment="1" applyProtection="1">
      <alignment horizontal="right"/>
      <protection hidden="1"/>
    </xf>
    <xf numFmtId="0" fontId="12" fillId="0" borderId="133" xfId="0" applyFont="1" applyBorder="1" applyAlignment="1" applyProtection="1">
      <alignment horizontal="right"/>
      <protection hidden="1"/>
    </xf>
    <xf numFmtId="0" fontId="7" fillId="9" borderId="36" xfId="0" applyFont="1" applyFill="1" applyBorder="1" applyAlignment="1" applyProtection="1">
      <alignment horizontal="center" vertical="center"/>
      <protection hidden="1"/>
    </xf>
    <xf numFmtId="0" fontId="7" fillId="9" borderId="37" xfId="0" applyFont="1" applyFill="1" applyBorder="1" applyAlignment="1" applyProtection="1">
      <alignment horizontal="center" vertical="center"/>
      <protection hidden="1"/>
    </xf>
    <xf numFmtId="167" fontId="12" fillId="0" borderId="151" xfId="4" applyNumberFormat="1" applyFont="1" applyBorder="1" applyAlignment="1" applyProtection="1">
      <alignment horizontal="right"/>
      <protection hidden="1"/>
    </xf>
    <xf numFmtId="167" fontId="12" fillId="0" borderId="155" xfId="4" applyNumberFormat="1" applyFont="1" applyBorder="1" applyAlignment="1" applyProtection="1">
      <alignment horizontal="right"/>
      <protection hidden="1"/>
    </xf>
    <xf numFmtId="167" fontId="12" fillId="0" borderId="172" xfId="4" applyNumberFormat="1" applyFont="1" applyBorder="1" applyAlignment="1" applyProtection="1">
      <alignment horizontal="right"/>
      <protection hidden="1"/>
    </xf>
    <xf numFmtId="167" fontId="12" fillId="0" borderId="173" xfId="4" applyNumberFormat="1" applyFont="1" applyBorder="1" applyAlignment="1" applyProtection="1">
      <alignment horizontal="right"/>
      <protection hidden="1"/>
    </xf>
    <xf numFmtId="167" fontId="12" fillId="0" borderId="169" xfId="4" applyNumberFormat="1" applyFont="1" applyBorder="1" applyAlignment="1" applyProtection="1">
      <alignment horizontal="right"/>
      <protection hidden="1"/>
    </xf>
    <xf numFmtId="167" fontId="12" fillId="0" borderId="146" xfId="4" applyNumberFormat="1" applyFont="1" applyBorder="1" applyAlignment="1" applyProtection="1">
      <alignment horizontal="right"/>
      <protection hidden="1"/>
    </xf>
    <xf numFmtId="9" fontId="6" fillId="0" borderId="32" xfId="0" applyNumberFormat="1" applyFont="1" applyBorder="1" applyAlignment="1" applyProtection="1">
      <alignment horizontal="right"/>
      <protection hidden="1"/>
    </xf>
    <xf numFmtId="9" fontId="6" fillId="0" borderId="20" xfId="0" applyNumberFormat="1" applyFont="1" applyBorder="1" applyAlignment="1" applyProtection="1">
      <alignment horizontal="right"/>
      <protection hidden="1"/>
    </xf>
    <xf numFmtId="0" fontId="12" fillId="0" borderId="172" xfId="0" applyFont="1" applyBorder="1" applyProtection="1">
      <protection hidden="1"/>
    </xf>
    <xf numFmtId="0" fontId="12" fillId="0" borderId="168" xfId="0" applyFont="1" applyBorder="1" applyProtection="1">
      <protection hidden="1"/>
    </xf>
    <xf numFmtId="0" fontId="12" fillId="0" borderId="161" xfId="0" applyFont="1" applyBorder="1" applyProtection="1">
      <protection hidden="1"/>
    </xf>
    <xf numFmtId="0" fontId="12" fillId="0" borderId="145" xfId="0" applyFont="1" applyBorder="1" applyAlignment="1" applyProtection="1">
      <alignment horizontal="right"/>
      <protection hidden="1"/>
    </xf>
    <xf numFmtId="0" fontId="12" fillId="0" borderId="146" xfId="0" applyFont="1" applyBorder="1" applyAlignment="1" applyProtection="1">
      <alignment horizontal="right"/>
      <protection hidden="1"/>
    </xf>
    <xf numFmtId="0" fontId="12" fillId="0" borderId="157" xfId="0" applyFont="1" applyBorder="1" applyAlignment="1" applyProtection="1">
      <alignment horizontal="right"/>
      <protection hidden="1"/>
    </xf>
    <xf numFmtId="0" fontId="12" fillId="0" borderId="158" xfId="0" applyFont="1" applyBorder="1" applyAlignment="1" applyProtection="1">
      <alignment horizontal="right"/>
      <protection hidden="1"/>
    </xf>
    <xf numFmtId="0" fontId="12" fillId="0" borderId="164" xfId="0" applyFont="1" applyBorder="1" applyProtection="1">
      <protection hidden="1"/>
    </xf>
    <xf numFmtId="9" fontId="6" fillId="0" borderId="43" xfId="0" applyNumberFormat="1" applyFont="1" applyBorder="1" applyAlignment="1" applyProtection="1">
      <alignment horizontal="right"/>
      <protection hidden="1"/>
    </xf>
    <xf numFmtId="4" fontId="12" fillId="0" borderId="32" xfId="0" applyNumberFormat="1" applyFont="1" applyBorder="1" applyAlignment="1" applyProtection="1">
      <alignment horizontal="right" vertical="center"/>
      <protection hidden="1"/>
    </xf>
    <xf numFmtId="4" fontId="12" fillId="0" borderId="20" xfId="0" applyNumberFormat="1" applyFont="1" applyBorder="1" applyAlignment="1" applyProtection="1">
      <alignment horizontal="right" vertical="center"/>
      <protection hidden="1"/>
    </xf>
    <xf numFmtId="4" fontId="12" fillId="0" borderId="206" xfId="0" applyNumberFormat="1" applyFont="1" applyBorder="1" applyAlignment="1" applyProtection="1">
      <alignment vertical="center"/>
      <protection hidden="1"/>
    </xf>
    <xf numFmtId="4" fontId="12" fillId="0" borderId="221" xfId="0" applyNumberFormat="1" applyFont="1" applyBorder="1" applyAlignment="1" applyProtection="1">
      <alignment vertical="center"/>
      <protection hidden="1"/>
    </xf>
    <xf numFmtId="4" fontId="12" fillId="0" borderId="43" xfId="0" applyNumberFormat="1" applyFont="1" applyBorder="1" applyAlignment="1" applyProtection="1">
      <alignment horizontal="right" vertical="center"/>
      <protection hidden="1"/>
    </xf>
    <xf numFmtId="0" fontId="12" fillId="0" borderId="132" xfId="0" applyFont="1" applyBorder="1" applyAlignment="1" applyProtection="1">
      <alignment horizontal="right"/>
      <protection hidden="1"/>
    </xf>
    <xf numFmtId="167" fontId="12" fillId="0" borderId="170" xfId="4" applyNumberFormat="1" applyFont="1" applyBorder="1" applyAlignment="1" applyProtection="1">
      <alignment horizontal="right"/>
      <protection hidden="1"/>
    </xf>
    <xf numFmtId="167" fontId="12" fillId="0" borderId="171" xfId="4" applyNumberFormat="1" applyFont="1" applyBorder="1" applyAlignment="1" applyProtection="1">
      <alignment horizontal="right"/>
      <protection hidden="1"/>
    </xf>
    <xf numFmtId="167" fontId="12" fillId="0" borderId="165" xfId="4" applyNumberFormat="1" applyFont="1" applyBorder="1" applyAlignment="1" applyProtection="1">
      <alignment horizontal="right"/>
      <protection hidden="1"/>
    </xf>
    <xf numFmtId="167" fontId="12" fillId="0" borderId="166" xfId="4" applyNumberFormat="1" applyFont="1" applyBorder="1" applyAlignment="1" applyProtection="1">
      <alignment horizontal="right"/>
      <protection hidden="1"/>
    </xf>
    <xf numFmtId="167" fontId="12" fillId="0" borderId="167" xfId="4" applyNumberFormat="1" applyFont="1" applyBorder="1" applyAlignment="1" applyProtection="1">
      <alignment horizontal="right"/>
      <protection hidden="1"/>
    </xf>
    <xf numFmtId="167" fontId="12" fillId="0" borderId="168" xfId="4" applyNumberFormat="1" applyFont="1" applyBorder="1" applyAlignment="1" applyProtection="1">
      <alignment horizontal="right"/>
      <protection hidden="1"/>
    </xf>
    <xf numFmtId="167" fontId="14" fillId="0" borderId="174" xfId="4" applyNumberFormat="1" applyFont="1" applyFill="1" applyBorder="1" applyAlignment="1" applyProtection="1">
      <alignment horizontal="right"/>
      <protection hidden="1"/>
    </xf>
    <xf numFmtId="167" fontId="6" fillId="0" borderId="133" xfId="4" applyNumberFormat="1" applyFont="1" applyFill="1" applyBorder="1" applyAlignment="1" applyProtection="1">
      <alignment horizontal="right"/>
      <protection hidden="1"/>
    </xf>
    <xf numFmtId="167" fontId="14" fillId="0" borderId="175" xfId="4" applyNumberFormat="1" applyFont="1" applyFill="1" applyBorder="1" applyAlignment="1" applyProtection="1">
      <alignment horizontal="right"/>
      <protection hidden="1"/>
    </xf>
    <xf numFmtId="167" fontId="14" fillId="0" borderId="176" xfId="4" applyNumberFormat="1" applyFont="1" applyFill="1" applyBorder="1" applyAlignment="1" applyProtection="1">
      <alignment horizontal="right"/>
      <protection hidden="1"/>
    </xf>
    <xf numFmtId="167" fontId="6" fillId="0" borderId="132" xfId="4" applyNumberFormat="1" applyFont="1" applyFill="1" applyBorder="1" applyAlignment="1" applyProtection="1">
      <alignment horizontal="right"/>
      <protection hidden="1"/>
    </xf>
    <xf numFmtId="0" fontId="41" fillId="4" borderId="213" xfId="0" applyFont="1" applyFill="1" applyBorder="1" applyAlignment="1" applyProtection="1">
      <alignment horizontal="center" vertical="center"/>
      <protection hidden="1"/>
    </xf>
    <xf numFmtId="0" fontId="41" fillId="4" borderId="214" xfId="0" applyFont="1" applyFill="1" applyBorder="1" applyAlignment="1" applyProtection="1">
      <alignment horizontal="center" vertical="center"/>
      <protection hidden="1"/>
    </xf>
    <xf numFmtId="0" fontId="41" fillId="4" borderId="215" xfId="0" applyFont="1" applyFill="1" applyBorder="1" applyAlignment="1" applyProtection="1">
      <alignment horizontal="center" vertical="center"/>
      <protection hidden="1"/>
    </xf>
    <xf numFmtId="0" fontId="9" fillId="9" borderId="9" xfId="0" applyFont="1" applyFill="1" applyBorder="1" applyAlignment="1" applyProtection="1">
      <alignment horizontal="center" vertical="center"/>
      <protection hidden="1"/>
    </xf>
    <xf numFmtId="0" fontId="9" fillId="9" borderId="10" xfId="0" applyFont="1" applyFill="1" applyBorder="1" applyAlignment="1" applyProtection="1">
      <alignment horizontal="center" vertical="center"/>
      <protection hidden="1"/>
    </xf>
    <xf numFmtId="0" fontId="6" fillId="0" borderId="12" xfId="0" applyFont="1" applyBorder="1" applyAlignment="1" applyProtection="1">
      <alignment horizontal="left" vertical="center" wrapText="1"/>
      <protection hidden="1"/>
    </xf>
    <xf numFmtId="0" fontId="6" fillId="0" borderId="13" xfId="0" applyFont="1" applyBorder="1" applyAlignment="1" applyProtection="1">
      <alignment horizontal="left" vertical="center" wrapText="1"/>
      <protection hidden="1"/>
    </xf>
    <xf numFmtId="0" fontId="6" fillId="0" borderId="10" xfId="0" applyFont="1" applyBorder="1" applyAlignment="1" applyProtection="1">
      <alignment horizontal="left" vertical="center" wrapText="1"/>
      <protection hidden="1"/>
    </xf>
    <xf numFmtId="0" fontId="14" fillId="0" borderId="22" xfId="0" applyFont="1" applyBorder="1" applyAlignment="1" applyProtection="1">
      <alignment horizontal="left" vertical="center"/>
      <protection hidden="1"/>
    </xf>
    <xf numFmtId="0" fontId="14" fillId="0" borderId="5" xfId="0" applyFont="1" applyBorder="1" applyAlignment="1" applyProtection="1">
      <alignment horizontal="left" vertical="center"/>
      <protection hidden="1"/>
    </xf>
    <xf numFmtId="0" fontId="41" fillId="4" borderId="100" xfId="0" applyFont="1" applyFill="1" applyBorder="1" applyAlignment="1" applyProtection="1">
      <alignment horizontal="center" vertical="center"/>
      <protection hidden="1"/>
    </xf>
    <xf numFmtId="0" fontId="39" fillId="0" borderId="195" xfId="0" applyFont="1" applyBorder="1" applyAlignment="1" applyProtection="1">
      <alignment horizontal="left" vertical="center" wrapText="1"/>
      <protection hidden="1"/>
    </xf>
    <xf numFmtId="0" fontId="39" fillId="0" borderId="6" xfId="0" applyFont="1" applyBorder="1" applyAlignment="1" applyProtection="1">
      <alignment horizontal="left" vertical="center" wrapText="1"/>
      <protection hidden="1"/>
    </xf>
    <xf numFmtId="0" fontId="29" fillId="0" borderId="7" xfId="0" applyFont="1" applyBorder="1" applyAlignment="1" applyProtection="1">
      <alignment horizontal="left" vertical="center" wrapText="1"/>
      <protection hidden="1"/>
    </xf>
    <xf numFmtId="0" fontId="29" fillId="0" borderId="10" xfId="0" applyFont="1" applyBorder="1" applyAlignment="1" applyProtection="1">
      <alignment horizontal="left" vertical="center" wrapText="1"/>
      <protection hidden="1"/>
    </xf>
    <xf numFmtId="0" fontId="29" fillId="0" borderId="15" xfId="0" applyFont="1" applyBorder="1" applyAlignment="1" applyProtection="1">
      <alignment horizontal="left" vertical="center" wrapText="1"/>
      <protection hidden="1"/>
    </xf>
    <xf numFmtId="0" fontId="29" fillId="0" borderId="6" xfId="0" applyFont="1" applyBorder="1" applyAlignment="1" applyProtection="1">
      <alignment horizontal="left" vertical="center" wrapText="1"/>
      <protection hidden="1"/>
    </xf>
    <xf numFmtId="0" fontId="29" fillId="0" borderId="9" xfId="0" applyFont="1" applyBorder="1" applyAlignment="1" applyProtection="1">
      <alignment horizontal="left" vertical="center" wrapText="1"/>
      <protection hidden="1"/>
    </xf>
    <xf numFmtId="0" fontId="29" fillId="0" borderId="14" xfId="0" applyFont="1" applyBorder="1" applyAlignment="1" applyProtection="1">
      <alignment horizontal="left" vertical="center" wrapText="1"/>
      <protection hidden="1"/>
    </xf>
    <xf numFmtId="0" fontId="29" fillId="0" borderId="13" xfId="0" applyFont="1" applyBorder="1" applyAlignment="1" applyProtection="1">
      <alignment horizontal="left" vertical="center" wrapText="1"/>
      <protection hidden="1"/>
    </xf>
    <xf numFmtId="0" fontId="39" fillId="0" borderId="33" xfId="0" applyFont="1" applyBorder="1" applyAlignment="1" applyProtection="1">
      <alignment horizontal="left" vertical="center" wrapText="1"/>
      <protection hidden="1"/>
    </xf>
    <xf numFmtId="0" fontId="39" fillId="0" borderId="34" xfId="0" applyFont="1" applyBorder="1" applyAlignment="1" applyProtection="1">
      <alignment horizontal="left" vertical="center" wrapText="1"/>
      <protection hidden="1"/>
    </xf>
    <xf numFmtId="0" fontId="39" fillId="0" borderId="55" xfId="0" applyFont="1" applyBorder="1" applyAlignment="1" applyProtection="1">
      <alignment horizontal="left" vertical="center" wrapText="1"/>
      <protection hidden="1"/>
    </xf>
    <xf numFmtId="0" fontId="39" fillId="0" borderId="47" xfId="0" applyFont="1" applyBorder="1" applyAlignment="1" applyProtection="1">
      <alignment horizontal="left" vertical="center" wrapText="1"/>
      <protection hidden="1"/>
    </xf>
    <xf numFmtId="0" fontId="39" fillId="0" borderId="196" xfId="0" applyFont="1" applyBorder="1" applyAlignment="1" applyProtection="1">
      <alignment horizontal="left" vertical="center" wrapText="1"/>
      <protection hidden="1"/>
    </xf>
    <xf numFmtId="0" fontId="39" fillId="0" borderId="48" xfId="0" applyFont="1" applyBorder="1" applyAlignment="1" applyProtection="1">
      <alignment horizontal="left" vertical="center" wrapText="1"/>
      <protection hidden="1"/>
    </xf>
    <xf numFmtId="0" fontId="39" fillId="0" borderId="9" xfId="0" applyFont="1" applyBorder="1" applyAlignment="1" applyProtection="1">
      <alignment horizontal="left" vertical="center" wrapText="1"/>
      <protection hidden="1"/>
    </xf>
    <xf numFmtId="0" fontId="39" fillId="0" borderId="14" xfId="0" applyFont="1" applyBorder="1" applyAlignment="1" applyProtection="1">
      <alignment horizontal="left" vertical="center" wrapText="1"/>
      <protection hidden="1"/>
    </xf>
    <xf numFmtId="0" fontId="29" fillId="0" borderId="105" xfId="0" applyFont="1" applyBorder="1" applyAlignment="1" applyProtection="1">
      <alignment horizontal="left" vertical="center" wrapText="1"/>
      <protection hidden="1"/>
    </xf>
    <xf numFmtId="0" fontId="29" fillId="0" borderId="109" xfId="0" applyFont="1" applyBorder="1" applyAlignment="1" applyProtection="1">
      <alignment horizontal="left" vertical="center" wrapText="1"/>
      <protection hidden="1"/>
    </xf>
    <xf numFmtId="0" fontId="29" fillId="0" borderId="104" xfId="0" applyFont="1" applyBorder="1" applyAlignment="1" applyProtection="1">
      <alignment horizontal="left" vertical="center" wrapText="1"/>
      <protection hidden="1"/>
    </xf>
    <xf numFmtId="0" fontId="29" fillId="0" borderId="108" xfId="0" applyFont="1" applyBorder="1" applyAlignment="1" applyProtection="1">
      <alignment horizontal="left" vertical="center" wrapText="1"/>
      <protection hidden="1"/>
    </xf>
    <xf numFmtId="0" fontId="39" fillId="0" borderId="104" xfId="0" applyFont="1" applyBorder="1" applyAlignment="1" applyProtection="1">
      <alignment horizontal="left" vertical="center" wrapText="1"/>
      <protection hidden="1"/>
    </xf>
    <xf numFmtId="0" fontId="39" fillId="0" borderId="108" xfId="0" applyFont="1" applyBorder="1" applyAlignment="1" applyProtection="1">
      <alignment horizontal="left" vertical="center" wrapText="1"/>
      <protection hidden="1"/>
    </xf>
    <xf numFmtId="0" fontId="9" fillId="9" borderId="30" xfId="0" applyFont="1" applyFill="1" applyBorder="1" applyAlignment="1" applyProtection="1">
      <alignment horizontal="center" vertical="center"/>
      <protection hidden="1"/>
    </xf>
    <xf numFmtId="0" fontId="7" fillId="0" borderId="0" xfId="0" applyFont="1" applyAlignment="1" applyProtection="1">
      <alignment horizontal="left" vertical="center" wrapText="1"/>
      <protection hidden="1"/>
    </xf>
    <xf numFmtId="0" fontId="9" fillId="0" borderId="0" xfId="0" applyFont="1" applyAlignment="1" applyProtection="1">
      <alignment horizontal="left" vertical="center" wrapText="1"/>
      <protection hidden="1"/>
    </xf>
    <xf numFmtId="0" fontId="10" fillId="0" borderId="30" xfId="0" applyFont="1" applyBorder="1" applyAlignment="1" applyProtection="1">
      <alignment horizontal="center" vertical="center"/>
      <protection hidden="1"/>
    </xf>
    <xf numFmtId="0" fontId="10" fillId="0" borderId="57" xfId="0" applyFont="1" applyBorder="1" applyAlignment="1" applyProtection="1">
      <alignment horizontal="center" vertical="center"/>
      <protection hidden="1"/>
    </xf>
    <xf numFmtId="0" fontId="7" fillId="8" borderId="130" xfId="1" applyFont="1" applyFill="1" applyBorder="1" applyAlignment="1" applyProtection="1">
      <alignment horizontal="left" vertical="center" wrapText="1"/>
      <protection hidden="1"/>
    </xf>
    <xf numFmtId="0" fontId="7" fillId="8" borderId="115" xfId="1" applyFont="1" applyFill="1" applyBorder="1" applyAlignment="1" applyProtection="1">
      <alignment horizontal="left" vertical="center" wrapText="1"/>
      <protection hidden="1"/>
    </xf>
    <xf numFmtId="0" fontId="7" fillId="8" borderId="130" xfId="1" applyFont="1" applyFill="1" applyBorder="1" applyAlignment="1" applyProtection="1">
      <alignment horizontal="left" vertical="center"/>
      <protection hidden="1"/>
    </xf>
    <xf numFmtId="0" fontId="7" fillId="8" borderId="16" xfId="1" applyFont="1" applyFill="1" applyBorder="1" applyAlignment="1" applyProtection="1">
      <alignment horizontal="left" vertical="center"/>
      <protection hidden="1"/>
    </xf>
    <xf numFmtId="0" fontId="7" fillId="8" borderId="115" xfId="1" applyFont="1" applyFill="1" applyBorder="1" applyAlignment="1" applyProtection="1">
      <alignment horizontal="left" vertical="center"/>
      <protection hidden="1"/>
    </xf>
    <xf numFmtId="0" fontId="7" fillId="8" borderId="20" xfId="1" applyFont="1" applyFill="1" applyBorder="1" applyAlignment="1" applyProtection="1">
      <alignment horizontal="left" vertical="center"/>
      <protection hidden="1"/>
    </xf>
    <xf numFmtId="0" fontId="6" fillId="0" borderId="0" xfId="0" applyFont="1" applyAlignment="1" applyProtection="1">
      <alignment horizontal="left" vertical="center" wrapText="1"/>
      <protection hidden="1"/>
    </xf>
    <xf numFmtId="0" fontId="6" fillId="0" borderId="0" xfId="0" applyFont="1" applyAlignment="1" applyProtection="1">
      <alignment horizontal="left" vertical="center"/>
      <protection hidden="1"/>
    </xf>
    <xf numFmtId="3" fontId="6" fillId="0" borderId="199" xfId="0" applyNumberFormat="1" applyFont="1" applyBorder="1" applyAlignment="1" applyProtection="1">
      <alignment horizontal="left"/>
      <protection hidden="1"/>
    </xf>
    <xf numFmtId="3" fontId="6" fillId="0" borderId="200" xfId="0" applyNumberFormat="1" applyFont="1" applyBorder="1" applyAlignment="1" applyProtection="1">
      <alignment horizontal="left"/>
      <protection hidden="1"/>
    </xf>
    <xf numFmtId="3" fontId="6" fillId="0" borderId="197" xfId="0" applyNumberFormat="1" applyFont="1" applyBorder="1" applyAlignment="1" applyProtection="1">
      <alignment horizontal="left"/>
      <protection hidden="1"/>
    </xf>
    <xf numFmtId="3" fontId="6" fillId="0" borderId="198" xfId="0" applyNumberFormat="1" applyFont="1" applyBorder="1" applyAlignment="1" applyProtection="1">
      <alignment horizontal="left"/>
      <protection hidden="1"/>
    </xf>
    <xf numFmtId="0" fontId="41" fillId="6" borderId="1" xfId="0" applyFont="1" applyFill="1" applyBorder="1" applyAlignment="1" applyProtection="1">
      <alignment horizontal="center" vertical="center"/>
      <protection hidden="1"/>
    </xf>
    <xf numFmtId="0" fontId="41" fillId="6" borderId="2" xfId="0" applyFont="1" applyFill="1" applyBorder="1" applyAlignment="1" applyProtection="1">
      <alignment horizontal="center" vertical="center"/>
      <protection hidden="1"/>
    </xf>
    <xf numFmtId="0" fontId="41" fillId="6" borderId="3" xfId="0" applyFont="1" applyFill="1" applyBorder="1" applyAlignment="1" applyProtection="1">
      <alignment horizontal="center" vertical="center"/>
      <protection hidden="1"/>
    </xf>
    <xf numFmtId="0" fontId="9" fillId="8" borderId="55" xfId="0" applyFont="1" applyFill="1" applyBorder="1" applyAlignment="1" applyProtection="1">
      <alignment horizontal="center"/>
      <protection hidden="1"/>
    </xf>
    <xf numFmtId="0" fontId="9" fillId="8" borderId="30" xfId="0" applyFont="1" applyFill="1" applyBorder="1" applyAlignment="1" applyProtection="1">
      <alignment horizontal="center"/>
      <protection hidden="1"/>
    </xf>
    <xf numFmtId="0" fontId="41" fillId="6" borderId="1" xfId="0" applyFont="1" applyFill="1" applyBorder="1" applyAlignment="1" applyProtection="1">
      <alignment horizontal="center" vertical="center" wrapText="1"/>
      <protection hidden="1"/>
    </xf>
    <xf numFmtId="0" fontId="41" fillId="6" borderId="2" xfId="0" applyFont="1" applyFill="1" applyBorder="1" applyAlignment="1" applyProtection="1">
      <alignment horizontal="center" vertical="center" wrapText="1"/>
      <protection hidden="1"/>
    </xf>
    <xf numFmtId="0" fontId="41" fillId="6" borderId="3" xfId="0" applyFont="1" applyFill="1" applyBorder="1" applyAlignment="1" applyProtection="1">
      <alignment horizontal="center" vertical="center" wrapText="1"/>
      <protection hidden="1"/>
    </xf>
    <xf numFmtId="0" fontId="33" fillId="6" borderId="1" xfId="0" applyFont="1" applyFill="1" applyBorder="1" applyAlignment="1" applyProtection="1">
      <alignment horizontal="center" vertical="center"/>
      <protection hidden="1"/>
    </xf>
    <xf numFmtId="0" fontId="33" fillId="6" borderId="2" xfId="0" applyFont="1" applyFill="1" applyBorder="1" applyAlignment="1" applyProtection="1">
      <alignment horizontal="center" vertical="center"/>
      <protection hidden="1"/>
    </xf>
    <xf numFmtId="0" fontId="33" fillId="6" borderId="3" xfId="0" applyFont="1" applyFill="1" applyBorder="1" applyAlignment="1" applyProtection="1">
      <alignment horizontal="center" vertical="center"/>
      <protection hidden="1"/>
    </xf>
    <xf numFmtId="0" fontId="7" fillId="8" borderId="45" xfId="0" applyFont="1" applyFill="1" applyBorder="1" applyAlignment="1" applyProtection="1">
      <alignment horizontal="center" vertical="center"/>
      <protection hidden="1"/>
    </xf>
    <xf numFmtId="0" fontId="7" fillId="8" borderId="38" xfId="0" applyFont="1" applyFill="1" applyBorder="1" applyAlignment="1" applyProtection="1">
      <alignment horizontal="center" vertical="center"/>
      <protection hidden="1"/>
    </xf>
    <xf numFmtId="0" fontId="12" fillId="0" borderId="103" xfId="0" applyFont="1" applyBorder="1" applyAlignment="1" applyProtection="1">
      <alignment vertical="center" wrapText="1"/>
      <protection hidden="1"/>
    </xf>
    <xf numFmtId="0" fontId="12" fillId="0" borderId="23" xfId="0" applyFont="1" applyBorder="1" applyAlignment="1" applyProtection="1">
      <alignment vertical="center" wrapText="1"/>
      <protection hidden="1"/>
    </xf>
    <xf numFmtId="0" fontId="7" fillId="0" borderId="140" xfId="0" applyFont="1" applyBorder="1" applyAlignment="1" applyProtection="1">
      <alignment horizontal="left"/>
      <protection hidden="1"/>
    </xf>
    <xf numFmtId="0" fontId="7" fillId="0" borderId="133" xfId="0" applyFont="1" applyBorder="1" applyAlignment="1" applyProtection="1">
      <alignment horizontal="left"/>
      <protection hidden="1"/>
    </xf>
    <xf numFmtId="0" fontId="12" fillId="0" borderId="19" xfId="0" applyFont="1" applyBorder="1" applyAlignment="1" applyProtection="1">
      <alignment horizontal="left" wrapText="1"/>
      <protection hidden="1"/>
    </xf>
    <xf numFmtId="0" fontId="12" fillId="0" borderId="16" xfId="0" applyFont="1" applyBorder="1" applyAlignment="1" applyProtection="1">
      <alignment horizontal="left" wrapText="1"/>
      <protection hidden="1"/>
    </xf>
    <xf numFmtId="0" fontId="40" fillId="0" borderId="27" xfId="0" applyFont="1" applyBorder="1" applyAlignment="1" applyProtection="1">
      <alignment horizontal="center" vertical="center" wrapText="1"/>
      <protection hidden="1"/>
    </xf>
    <xf numFmtId="0" fontId="12" fillId="0" borderId="22" xfId="0" applyFont="1" applyBorder="1" applyAlignment="1" applyProtection="1">
      <alignment vertical="center" wrapText="1"/>
      <protection hidden="1"/>
    </xf>
    <xf numFmtId="0" fontId="12" fillId="0" borderId="106" xfId="0" applyFont="1" applyBorder="1" applyAlignment="1" applyProtection="1">
      <alignment vertical="center" wrapText="1"/>
      <protection hidden="1"/>
    </xf>
    <xf numFmtId="0" fontId="9" fillId="8" borderId="45" xfId="0" applyFont="1" applyFill="1" applyBorder="1" applyAlignment="1" applyProtection="1">
      <alignment horizontal="center" vertical="center"/>
      <protection hidden="1"/>
    </xf>
    <xf numFmtId="0" fontId="9" fillId="8" borderId="38" xfId="0" applyFont="1" applyFill="1" applyBorder="1" applyAlignment="1" applyProtection="1">
      <alignment horizontal="center" vertical="center"/>
      <protection hidden="1"/>
    </xf>
    <xf numFmtId="0" fontId="6" fillId="0" borderId="0" xfId="0" applyFont="1" applyAlignment="1" applyProtection="1">
      <alignment vertical="top" wrapText="1"/>
      <protection hidden="1"/>
    </xf>
    <xf numFmtId="3" fontId="20" fillId="0" borderId="31" xfId="0" applyNumberFormat="1" applyFont="1" applyBorder="1" applyAlignment="1" applyProtection="1">
      <alignment horizontal="center" vertical="center"/>
      <protection hidden="1"/>
    </xf>
    <xf numFmtId="3" fontId="20" fillId="0" borderId="16" xfId="0" applyNumberFormat="1" applyFont="1" applyBorder="1" applyAlignment="1" applyProtection="1">
      <alignment horizontal="center" vertical="center"/>
      <protection hidden="1"/>
    </xf>
    <xf numFmtId="4" fontId="20" fillId="0" borderId="31" xfId="0" applyNumberFormat="1" applyFont="1" applyBorder="1" applyAlignment="1" applyProtection="1">
      <alignment horizontal="center" vertical="center"/>
      <protection hidden="1"/>
    </xf>
    <xf numFmtId="4" fontId="20" fillId="0" borderId="40" xfId="0" applyNumberFormat="1" applyFont="1" applyBorder="1" applyAlignment="1" applyProtection="1">
      <alignment horizontal="center" vertical="center"/>
      <protection hidden="1"/>
    </xf>
    <xf numFmtId="4" fontId="20" fillId="0" borderId="16" xfId="0" applyNumberFormat="1" applyFont="1" applyBorder="1" applyAlignment="1" applyProtection="1">
      <alignment horizontal="center" vertical="center"/>
      <protection hidden="1"/>
    </xf>
    <xf numFmtId="4" fontId="20" fillId="0" borderId="127" xfId="0" applyNumberFormat="1" applyFont="1" applyBorder="1" applyAlignment="1" applyProtection="1">
      <alignment horizontal="center" vertical="center"/>
      <protection hidden="1"/>
    </xf>
    <xf numFmtId="4" fontId="20" fillId="0" borderId="115" xfId="0" applyNumberFormat="1" applyFont="1" applyBorder="1" applyAlignment="1" applyProtection="1">
      <alignment horizontal="center" vertical="center"/>
      <protection hidden="1"/>
    </xf>
    <xf numFmtId="0" fontId="7" fillId="8" borderId="44" xfId="0" applyFont="1" applyFill="1" applyBorder="1" applyAlignment="1" applyProtection="1">
      <alignment horizontal="center" vertical="center"/>
      <protection hidden="1"/>
    </xf>
    <xf numFmtId="0" fontId="12" fillId="0" borderId="42" xfId="0" applyFont="1" applyBorder="1" applyAlignment="1" applyProtection="1">
      <alignment horizontal="left" vertical="center" wrapText="1"/>
      <protection hidden="1"/>
    </xf>
    <xf numFmtId="0" fontId="12" fillId="0" borderId="19" xfId="0" applyFont="1" applyBorder="1" applyAlignment="1" applyProtection="1">
      <alignment horizontal="left" vertical="center" wrapText="1"/>
      <protection hidden="1"/>
    </xf>
    <xf numFmtId="0" fontId="12" fillId="0" borderId="40" xfId="0" applyFont="1" applyBorder="1" applyAlignment="1" applyProtection="1">
      <alignment horizontal="left" vertical="center" wrapText="1"/>
      <protection hidden="1"/>
    </xf>
    <xf numFmtId="0" fontId="12" fillId="0" borderId="0" xfId="0" applyFont="1" applyAlignment="1" applyProtection="1">
      <alignment horizontal="left" vertical="center" wrapText="1"/>
      <protection hidden="1"/>
    </xf>
    <xf numFmtId="0" fontId="12" fillId="0" borderId="19" xfId="0" applyFont="1" applyBorder="1" applyAlignment="1" applyProtection="1">
      <alignment horizontal="left"/>
      <protection hidden="1"/>
    </xf>
    <xf numFmtId="0" fontId="12" fillId="0" borderId="16" xfId="0" applyFont="1" applyBorder="1" applyAlignment="1" applyProtection="1">
      <alignment horizontal="left"/>
      <protection hidden="1"/>
    </xf>
    <xf numFmtId="3" fontId="20" fillId="0" borderId="31" xfId="0" applyNumberFormat="1" applyFont="1" applyBorder="1" applyAlignment="1" applyProtection="1">
      <alignment horizontal="center"/>
      <protection hidden="1"/>
    </xf>
    <xf numFmtId="3" fontId="20" fillId="0" borderId="40" xfId="0" applyNumberFormat="1" applyFont="1" applyBorder="1" applyAlignment="1" applyProtection="1">
      <alignment horizontal="center"/>
      <protection hidden="1"/>
    </xf>
    <xf numFmtId="3" fontId="20" fillId="0" borderId="16" xfId="0" applyNumberFormat="1" applyFont="1" applyBorder="1" applyAlignment="1" applyProtection="1">
      <alignment horizontal="center"/>
      <protection hidden="1"/>
    </xf>
    <xf numFmtId="3" fontId="20" fillId="0" borderId="32" xfId="0" applyNumberFormat="1" applyFont="1" applyBorder="1" applyAlignment="1" applyProtection="1">
      <alignment horizontal="center"/>
      <protection hidden="1"/>
    </xf>
    <xf numFmtId="3" fontId="20" fillId="0" borderId="42" xfId="0" applyNumberFormat="1" applyFont="1" applyBorder="1" applyAlignment="1" applyProtection="1">
      <alignment horizontal="center"/>
      <protection hidden="1"/>
    </xf>
    <xf numFmtId="3" fontId="20" fillId="0" borderId="20" xfId="0" applyNumberFormat="1" applyFont="1" applyBorder="1" applyAlignment="1" applyProtection="1">
      <alignment horizontal="center"/>
      <protection hidden="1"/>
    </xf>
    <xf numFmtId="0" fontId="7" fillId="0" borderId="0" xfId="0" applyFont="1" applyAlignment="1" applyProtection="1">
      <alignment horizontal="left" vertical="top" wrapText="1"/>
      <protection hidden="1"/>
    </xf>
    <xf numFmtId="0" fontId="7" fillId="0" borderId="0" xfId="0" applyFont="1" applyAlignment="1" applyProtection="1">
      <alignment horizontal="left" vertical="top"/>
      <protection hidden="1"/>
    </xf>
    <xf numFmtId="0" fontId="41" fillId="6" borderId="1" xfId="0" applyFont="1" applyFill="1" applyBorder="1" applyAlignment="1" applyProtection="1">
      <alignment horizontal="center"/>
      <protection hidden="1"/>
    </xf>
    <xf numFmtId="0" fontId="41" fillId="6" borderId="2" xfId="0" applyFont="1" applyFill="1" applyBorder="1" applyAlignment="1" applyProtection="1">
      <alignment horizontal="center"/>
      <protection hidden="1"/>
    </xf>
    <xf numFmtId="0" fontId="41" fillId="6" borderId="3" xfId="0" applyFont="1" applyFill="1" applyBorder="1" applyAlignment="1" applyProtection="1">
      <alignment horizontal="center"/>
      <protection hidden="1"/>
    </xf>
    <xf numFmtId="0" fontId="6" fillId="0" borderId="40" xfId="0" applyFont="1" applyBorder="1" applyAlignment="1" applyProtection="1">
      <alignment horizontal="left" vertical="center" wrapText="1"/>
      <protection hidden="1"/>
    </xf>
    <xf numFmtId="0" fontId="6" fillId="0" borderId="220" xfId="0" applyFont="1" applyBorder="1" applyAlignment="1" applyProtection="1">
      <alignment horizontal="left" vertical="center" wrapText="1"/>
      <protection hidden="1"/>
    </xf>
    <xf numFmtId="0" fontId="6" fillId="0" borderId="130" xfId="0" applyFont="1" applyBorder="1" applyAlignment="1" applyProtection="1">
      <alignment horizontal="left" vertical="center" wrapText="1"/>
      <protection hidden="1"/>
    </xf>
    <xf numFmtId="0" fontId="6" fillId="0" borderId="45" xfId="0" applyFont="1" applyBorder="1" applyAlignment="1" applyProtection="1">
      <alignment horizontal="left" vertical="center" wrapText="1"/>
      <protection hidden="1"/>
    </xf>
    <xf numFmtId="0" fontId="6" fillId="0" borderId="44" xfId="0" applyFont="1" applyBorder="1" applyAlignment="1" applyProtection="1">
      <alignment horizontal="left" vertical="center" wrapText="1"/>
      <protection hidden="1"/>
    </xf>
    <xf numFmtId="0" fontId="6" fillId="0" borderId="38" xfId="0" applyFont="1" applyBorder="1" applyAlignment="1" applyProtection="1">
      <alignment horizontal="left" vertical="center" wrapText="1"/>
      <protection hidden="1"/>
    </xf>
    <xf numFmtId="0" fontId="12" fillId="0" borderId="21" xfId="0" applyFont="1" applyBorder="1" applyAlignment="1" applyProtection="1">
      <alignment horizontal="left"/>
      <protection hidden="1"/>
    </xf>
    <xf numFmtId="0" fontId="12" fillId="0" borderId="42" xfId="0" applyFont="1" applyBorder="1" applyAlignment="1" applyProtection="1">
      <alignment horizontal="left"/>
      <protection hidden="1"/>
    </xf>
    <xf numFmtId="0" fontId="12" fillId="0" borderId="20" xfId="0" applyFont="1" applyBorder="1" applyAlignment="1" applyProtection="1">
      <alignment horizontal="left"/>
      <protection hidden="1"/>
    </xf>
    <xf numFmtId="0" fontId="6" fillId="0" borderId="147" xfId="0" applyFont="1" applyBorder="1" applyAlignment="1" applyProtection="1">
      <alignment horizontal="left" vertical="center" wrapText="1"/>
      <protection hidden="1"/>
    </xf>
    <xf numFmtId="0" fontId="6" fillId="0" borderId="8" xfId="0" applyFont="1" applyBorder="1" applyAlignment="1" applyProtection="1">
      <alignment horizontal="left" vertical="center" wrapText="1"/>
      <protection hidden="1"/>
    </xf>
    <xf numFmtId="0" fontId="12" fillId="0" borderId="104" xfId="0" applyFont="1" applyBorder="1" applyAlignment="1" applyProtection="1">
      <alignment horizontal="center" vertical="center" wrapText="1"/>
      <protection hidden="1"/>
    </xf>
    <xf numFmtId="0" fontId="12" fillId="0" borderId="14" xfId="0" applyFont="1" applyBorder="1" applyAlignment="1" applyProtection="1">
      <alignment horizontal="center" vertical="center" wrapText="1"/>
      <protection hidden="1"/>
    </xf>
    <xf numFmtId="0" fontId="6" fillId="0" borderId="195" xfId="0" applyFont="1" applyBorder="1" applyAlignment="1" applyProtection="1">
      <alignment horizontal="left" vertical="center" wrapText="1"/>
      <protection hidden="1"/>
    </xf>
    <xf numFmtId="0" fontId="6" fillId="0" borderId="104" xfId="0" applyFont="1" applyBorder="1" applyAlignment="1" applyProtection="1">
      <alignment horizontal="left" vertical="center" wrapText="1"/>
      <protection hidden="1"/>
    </xf>
    <xf numFmtId="0" fontId="17" fillId="0" borderId="0" xfId="1" applyFont="1" applyAlignment="1" applyProtection="1">
      <alignment horizontal="left" vertical="center" wrapText="1"/>
      <protection hidden="1"/>
    </xf>
    <xf numFmtId="0" fontId="6" fillId="0" borderId="25" xfId="0" applyFont="1" applyBorder="1" applyAlignment="1" applyProtection="1">
      <alignment horizontal="left" vertical="center" wrapText="1"/>
      <protection hidden="1"/>
    </xf>
    <xf numFmtId="0" fontId="6" fillId="0" borderId="116" xfId="0" applyFont="1" applyBorder="1" applyAlignment="1" applyProtection="1">
      <alignment horizontal="left" vertical="center" wrapText="1"/>
      <protection hidden="1"/>
    </xf>
    <xf numFmtId="0" fontId="6" fillId="0" borderId="42" xfId="0" applyFont="1" applyBorder="1" applyAlignment="1" applyProtection="1">
      <alignment horizontal="left" vertical="center" wrapText="1"/>
      <protection hidden="1"/>
    </xf>
    <xf numFmtId="0" fontId="6" fillId="0" borderId="127" xfId="0" applyFont="1" applyBorder="1" applyAlignment="1" applyProtection="1">
      <alignment horizontal="left" vertical="center" wrapText="1"/>
      <protection hidden="1"/>
    </xf>
    <xf numFmtId="0" fontId="6" fillId="0" borderId="115" xfId="0" applyFont="1" applyBorder="1" applyAlignment="1" applyProtection="1">
      <alignment horizontal="left" vertical="center" wrapText="1"/>
      <protection hidden="1"/>
    </xf>
    <xf numFmtId="0" fontId="41" fillId="6" borderId="1" xfId="0" applyFont="1" applyFill="1" applyBorder="1" applyAlignment="1" applyProtection="1">
      <alignment horizontal="center" wrapText="1"/>
      <protection hidden="1"/>
    </xf>
    <xf numFmtId="0" fontId="41" fillId="6" borderId="2" xfId="0" applyFont="1" applyFill="1" applyBorder="1" applyAlignment="1" applyProtection="1">
      <alignment horizontal="center" wrapText="1"/>
      <protection hidden="1"/>
    </xf>
    <xf numFmtId="0" fontId="41" fillId="6" borderId="3" xfId="0" applyFont="1" applyFill="1" applyBorder="1" applyAlignment="1" applyProtection="1">
      <alignment horizontal="center" wrapText="1"/>
      <protection hidden="1"/>
    </xf>
    <xf numFmtId="0" fontId="47" fillId="0" borderId="27" xfId="0" applyFont="1" applyBorder="1" applyAlignment="1" applyProtection="1">
      <alignment horizontal="center" vertical="center" wrapText="1"/>
      <protection hidden="1"/>
    </xf>
    <xf numFmtId="0" fontId="6" fillId="0" borderId="230" xfId="0" applyFont="1" applyBorder="1" applyAlignment="1" applyProtection="1">
      <alignment horizontal="left" vertical="center" wrapText="1"/>
      <protection hidden="1"/>
    </xf>
    <xf numFmtId="0" fontId="6" fillId="0" borderId="245" xfId="0" applyFont="1" applyBorder="1" applyAlignment="1" applyProtection="1">
      <alignment horizontal="left" vertical="center" wrapText="1"/>
      <protection hidden="1"/>
    </xf>
    <xf numFmtId="0" fontId="6" fillId="0" borderId="14" xfId="0" applyFont="1" applyBorder="1" applyAlignment="1" applyProtection="1">
      <alignment horizontal="left" vertical="center" wrapText="1"/>
      <protection hidden="1"/>
    </xf>
    <xf numFmtId="0" fontId="6" fillId="0" borderId="31" xfId="0" applyFont="1" applyBorder="1" applyAlignment="1" applyProtection="1">
      <alignment horizontal="left" vertical="center" wrapText="1"/>
      <protection hidden="1"/>
    </xf>
    <xf numFmtId="0" fontId="31" fillId="0" borderId="0" xfId="0" applyFont="1" applyAlignment="1" applyProtection="1">
      <alignment horizontal="left" vertical="top" wrapText="1"/>
      <protection hidden="1"/>
    </xf>
    <xf numFmtId="0" fontId="14" fillId="0" borderId="35" xfId="0" applyFont="1" applyBorder="1" applyAlignment="1" applyProtection="1">
      <alignment horizontal="left" vertical="center" wrapText="1" indent="1"/>
      <protection hidden="1"/>
    </xf>
    <xf numFmtId="0" fontId="12" fillId="0" borderId="26" xfId="0" applyFont="1" applyBorder="1" applyAlignment="1" applyProtection="1">
      <alignment horizontal="left" vertical="center" wrapText="1" indent="1"/>
      <protection hidden="1"/>
    </xf>
    <xf numFmtId="0" fontId="12" fillId="0" borderId="35" xfId="0" applyFont="1" applyBorder="1" applyAlignment="1" applyProtection="1">
      <alignment horizontal="left" vertical="center" wrapText="1" indent="3"/>
      <protection hidden="1"/>
    </xf>
    <xf numFmtId="0" fontId="12" fillId="0" borderId="45" xfId="0" applyFont="1" applyBorder="1" applyAlignment="1" applyProtection="1">
      <alignment horizontal="left" vertical="center" wrapText="1" indent="3"/>
      <protection hidden="1"/>
    </xf>
    <xf numFmtId="0" fontId="12" fillId="0" borderId="45" xfId="0" applyFont="1" applyBorder="1" applyAlignment="1" applyProtection="1">
      <alignment horizontal="left" vertical="center" wrapText="1"/>
      <protection hidden="1"/>
    </xf>
    <xf numFmtId="0" fontId="12" fillId="0" borderId="35" xfId="0" applyFont="1" applyBorder="1" applyAlignment="1" applyProtection="1">
      <alignment horizontal="left" vertical="center"/>
      <protection hidden="1"/>
    </xf>
    <xf numFmtId="0" fontId="12" fillId="0" borderId="45" xfId="0" applyFont="1" applyBorder="1" applyAlignment="1" applyProtection="1">
      <alignment horizontal="left" vertical="center"/>
      <protection hidden="1"/>
    </xf>
    <xf numFmtId="0" fontId="11" fillId="0" borderId="0" xfId="0" applyFont="1" applyAlignment="1" applyProtection="1">
      <alignment horizontal="left" vertical="center" wrapText="1"/>
      <protection hidden="1"/>
    </xf>
    <xf numFmtId="0" fontId="9" fillId="8" borderId="45" xfId="0" applyFont="1" applyFill="1" applyBorder="1" applyAlignment="1" applyProtection="1">
      <alignment horizontal="center"/>
      <protection hidden="1"/>
    </xf>
    <xf numFmtId="0" fontId="9" fillId="8" borderId="38" xfId="0" applyFont="1" applyFill="1" applyBorder="1" applyAlignment="1" applyProtection="1">
      <alignment horizontal="center"/>
      <protection hidden="1"/>
    </xf>
    <xf numFmtId="0" fontId="12" fillId="0" borderId="25" xfId="0" applyFont="1" applyBorder="1" applyAlignment="1" applyProtection="1">
      <alignment horizontal="left" vertical="center"/>
      <protection hidden="1"/>
    </xf>
    <xf numFmtId="0" fontId="12" fillId="0" borderId="110" xfId="0" applyFont="1" applyBorder="1" applyAlignment="1" applyProtection="1">
      <alignment horizontal="left" vertical="center"/>
      <protection hidden="1"/>
    </xf>
    <xf numFmtId="0" fontId="12" fillId="0" borderId="112" xfId="0" applyFont="1" applyBorder="1" applyAlignment="1" applyProtection="1">
      <alignment horizontal="left" vertical="center"/>
      <protection hidden="1"/>
    </xf>
    <xf numFmtId="0" fontId="12" fillId="0" borderId="140" xfId="0" applyFont="1" applyBorder="1" applyAlignment="1" applyProtection="1">
      <alignment horizontal="left"/>
      <protection hidden="1"/>
    </xf>
    <xf numFmtId="0" fontId="12" fillId="0" borderId="133" xfId="0" applyFont="1" applyBorder="1" applyAlignment="1" applyProtection="1">
      <alignment horizontal="left"/>
      <protection hidden="1"/>
    </xf>
    <xf numFmtId="0" fontId="9" fillId="8" borderId="36" xfId="0" applyFont="1" applyFill="1" applyBorder="1" applyAlignment="1" applyProtection="1">
      <alignment horizontal="center" vertical="center"/>
      <protection hidden="1"/>
    </xf>
    <xf numFmtId="0" fontId="9" fillId="8" borderId="37" xfId="0" applyFont="1" applyFill="1" applyBorder="1" applyAlignment="1" applyProtection="1">
      <alignment horizontal="center" vertical="center"/>
      <protection hidden="1"/>
    </xf>
    <xf numFmtId="3" fontId="6" fillId="0" borderId="31" xfId="0" applyNumberFormat="1" applyFont="1" applyBorder="1" applyProtection="1">
      <protection hidden="1"/>
    </xf>
    <xf numFmtId="3" fontId="6" fillId="0" borderId="16" xfId="0" applyNumberFormat="1" applyFont="1" applyBorder="1" applyProtection="1">
      <protection hidden="1"/>
    </xf>
    <xf numFmtId="3" fontId="6" fillId="0" borderId="33" xfId="0" applyNumberFormat="1" applyFont="1" applyBorder="1" applyProtection="1">
      <protection hidden="1"/>
    </xf>
    <xf numFmtId="3" fontId="6" fillId="0" borderId="34" xfId="0" applyNumberFormat="1" applyFont="1" applyBorder="1" applyProtection="1">
      <protection hidden="1"/>
    </xf>
    <xf numFmtId="3" fontId="6" fillId="0" borderId="131" xfId="0" applyNumberFormat="1" applyFont="1" applyBorder="1" applyProtection="1">
      <protection hidden="1"/>
    </xf>
    <xf numFmtId="3" fontId="6" fillId="0" borderId="133" xfId="0" applyNumberFormat="1" applyFont="1" applyBorder="1" applyProtection="1">
      <protection hidden="1"/>
    </xf>
    <xf numFmtId="3" fontId="20" fillId="0" borderId="202" xfId="0" applyNumberFormat="1" applyFont="1" applyBorder="1" applyAlignment="1" applyProtection="1">
      <alignment horizontal="center"/>
      <protection hidden="1"/>
    </xf>
    <xf numFmtId="3" fontId="20" fillId="0" borderId="212" xfId="0" applyNumberFormat="1" applyFont="1" applyBorder="1" applyAlignment="1" applyProtection="1">
      <alignment horizontal="center"/>
      <protection hidden="1"/>
    </xf>
    <xf numFmtId="3" fontId="20" fillId="0" borderId="201" xfId="0" applyNumberFormat="1" applyFont="1" applyBorder="1" applyAlignment="1" applyProtection="1">
      <alignment horizontal="center"/>
      <protection hidden="1"/>
    </xf>
    <xf numFmtId="0" fontId="9" fillId="8" borderId="36" xfId="0" applyFont="1" applyFill="1" applyBorder="1" applyAlignment="1" applyProtection="1">
      <alignment horizontal="center"/>
      <protection hidden="1"/>
    </xf>
    <xf numFmtId="0" fontId="9" fillId="8" borderId="37" xfId="0" applyFont="1" applyFill="1" applyBorder="1" applyAlignment="1" applyProtection="1">
      <alignment horizontal="center"/>
      <protection hidden="1"/>
    </xf>
    <xf numFmtId="3" fontId="6" fillId="0" borderId="132" xfId="0" applyNumberFormat="1" applyFont="1" applyBorder="1" applyProtection="1">
      <protection hidden="1"/>
    </xf>
    <xf numFmtId="3" fontId="6" fillId="0" borderId="101" xfId="0" applyNumberFormat="1" applyFont="1" applyBorder="1" applyProtection="1">
      <protection hidden="1"/>
    </xf>
    <xf numFmtId="3" fontId="6" fillId="0" borderId="41" xfId="0" applyNumberFormat="1" applyFont="1" applyBorder="1" applyProtection="1">
      <protection hidden="1"/>
    </xf>
    <xf numFmtId="3" fontId="6" fillId="0" borderId="41" xfId="0" applyNumberFormat="1" applyFont="1" applyBorder="1" applyAlignment="1" applyProtection="1">
      <alignment vertical="center"/>
      <protection hidden="1"/>
    </xf>
    <xf numFmtId="0" fontId="9" fillId="0" borderId="140" xfId="0" applyFont="1" applyBorder="1" applyAlignment="1" applyProtection="1">
      <alignment horizontal="left" vertical="center" wrapText="1"/>
      <protection hidden="1"/>
    </xf>
    <xf numFmtId="0" fontId="9" fillId="0" borderId="133" xfId="0" applyFont="1" applyBorder="1" applyAlignment="1" applyProtection="1">
      <alignment horizontal="left" vertical="center" wrapText="1"/>
      <protection hidden="1"/>
    </xf>
    <xf numFmtId="0" fontId="9" fillId="8" borderId="25" xfId="0" applyFont="1" applyFill="1" applyBorder="1" applyAlignment="1" applyProtection="1">
      <alignment horizontal="center" vertical="center" wrapText="1"/>
      <protection hidden="1"/>
    </xf>
    <xf numFmtId="0" fontId="9" fillId="8" borderId="45" xfId="0" applyFont="1" applyFill="1" applyBorder="1" applyAlignment="1" applyProtection="1">
      <alignment horizontal="center" vertical="center" wrapText="1"/>
      <protection hidden="1"/>
    </xf>
    <xf numFmtId="0" fontId="9" fillId="8" borderId="17" xfId="0" applyFont="1" applyFill="1" applyBorder="1" applyAlignment="1" applyProtection="1">
      <alignment horizontal="center" vertical="center"/>
      <protection hidden="1"/>
    </xf>
    <xf numFmtId="0" fontId="9" fillId="8" borderId="47" xfId="0" applyFont="1" applyFill="1" applyBorder="1" applyAlignment="1" applyProtection="1">
      <alignment horizontal="center" vertical="center" wrapText="1"/>
      <protection hidden="1"/>
    </xf>
    <xf numFmtId="0" fontId="9" fillId="8" borderId="38" xfId="0" applyFont="1" applyFill="1" applyBorder="1" applyAlignment="1" applyProtection="1">
      <alignment horizontal="center" vertical="center" wrapText="1"/>
      <protection hidden="1"/>
    </xf>
    <xf numFmtId="0" fontId="9" fillId="0" borderId="140" xfId="0" applyFont="1" applyBorder="1" applyAlignment="1" applyProtection="1">
      <alignment horizontal="left" wrapText="1"/>
      <protection hidden="1"/>
    </xf>
    <xf numFmtId="0" fontId="9" fillId="0" borderId="133" xfId="0" applyFont="1" applyBorder="1" applyAlignment="1" applyProtection="1">
      <alignment horizontal="left" wrapText="1"/>
      <protection hidden="1"/>
    </xf>
    <xf numFmtId="3" fontId="20" fillId="0" borderId="127" xfId="0" applyNumberFormat="1" applyFont="1" applyBorder="1" applyAlignment="1" applyProtection="1">
      <alignment horizontal="center"/>
      <protection hidden="1"/>
    </xf>
    <xf numFmtId="3" fontId="20" fillId="0" borderId="148" xfId="0" applyNumberFormat="1" applyFont="1" applyBorder="1" applyAlignment="1" applyProtection="1">
      <alignment horizontal="center"/>
      <protection hidden="1"/>
    </xf>
    <xf numFmtId="3" fontId="20" fillId="0" borderId="115" xfId="0" applyNumberFormat="1" applyFont="1" applyBorder="1" applyAlignment="1" applyProtection="1">
      <alignment horizontal="center"/>
      <protection hidden="1"/>
    </xf>
    <xf numFmtId="3" fontId="20" fillId="0" borderId="220" xfId="0" applyNumberFormat="1" applyFont="1" applyBorder="1" applyAlignment="1" applyProtection="1">
      <alignment horizontal="center"/>
      <protection hidden="1"/>
    </xf>
    <xf numFmtId="3" fontId="20" fillId="0" borderId="211" xfId="0" applyNumberFormat="1" applyFont="1" applyBorder="1" applyAlignment="1" applyProtection="1">
      <alignment horizontal="center"/>
      <protection hidden="1"/>
    </xf>
    <xf numFmtId="3" fontId="20" fillId="0" borderId="130" xfId="0" applyNumberFormat="1" applyFont="1" applyBorder="1" applyAlignment="1" applyProtection="1">
      <alignment horizontal="center"/>
      <protection hidden="1"/>
    </xf>
    <xf numFmtId="0" fontId="12" fillId="0" borderId="35" xfId="0" applyFont="1" applyBorder="1" applyAlignment="1" applyProtection="1">
      <alignment horizontal="left"/>
      <protection hidden="1"/>
    </xf>
    <xf numFmtId="0" fontId="12" fillId="0" borderId="34" xfId="0" applyFont="1" applyBorder="1" applyAlignment="1" applyProtection="1">
      <alignment horizontal="left"/>
      <protection hidden="1"/>
    </xf>
    <xf numFmtId="0" fontId="9" fillId="8" borderId="144" xfId="0" applyFont="1" applyFill="1" applyBorder="1" applyAlignment="1" applyProtection="1">
      <alignment horizontal="center" vertical="center"/>
      <protection hidden="1"/>
    </xf>
    <xf numFmtId="0" fontId="43" fillId="7" borderId="130" xfId="1" applyFont="1" applyFill="1" applyBorder="1" applyAlignment="1" applyProtection="1">
      <alignment horizontal="left" vertical="center"/>
      <protection hidden="1"/>
    </xf>
    <xf numFmtId="0" fontId="43" fillId="7" borderId="16" xfId="1" applyFont="1" applyFill="1" applyBorder="1" applyAlignment="1" applyProtection="1">
      <alignment horizontal="left" vertical="center"/>
      <protection hidden="1"/>
    </xf>
    <xf numFmtId="0" fontId="43" fillId="7" borderId="34" xfId="1" applyFont="1" applyFill="1" applyBorder="1" applyAlignment="1" applyProtection="1">
      <alignment horizontal="left" vertical="center"/>
      <protection hidden="1"/>
    </xf>
    <xf numFmtId="0" fontId="43" fillId="7" borderId="47" xfId="1" applyFont="1" applyFill="1" applyBorder="1" applyAlignment="1" applyProtection="1">
      <alignment horizontal="left" vertical="center" wrapText="1"/>
      <protection hidden="1"/>
    </xf>
    <xf numFmtId="0" fontId="43" fillId="7" borderId="48" xfId="1" applyFont="1" applyFill="1" applyBorder="1" applyAlignment="1" applyProtection="1">
      <alignment horizontal="left" vertical="center" wrapText="1"/>
      <protection hidden="1"/>
    </xf>
    <xf numFmtId="0" fontId="41" fillId="5" borderId="1" xfId="0" applyFont="1" applyFill="1" applyBorder="1" applyAlignment="1" applyProtection="1">
      <alignment horizontal="center" vertical="center"/>
      <protection hidden="1"/>
    </xf>
    <xf numFmtId="0" fontId="41" fillId="5" borderId="2" xfId="0" applyFont="1" applyFill="1" applyBorder="1" applyAlignment="1" applyProtection="1">
      <alignment horizontal="center" vertical="center"/>
      <protection hidden="1"/>
    </xf>
    <xf numFmtId="0" fontId="41" fillId="5" borderId="3" xfId="0" applyFont="1" applyFill="1" applyBorder="1" applyAlignment="1" applyProtection="1">
      <alignment horizontal="center" vertical="center"/>
      <protection hidden="1"/>
    </xf>
    <xf numFmtId="0" fontId="6" fillId="0" borderId="147" xfId="0" applyFont="1" applyBorder="1" applyAlignment="1" applyProtection="1">
      <alignment horizontal="left" vertical="center"/>
      <protection hidden="1"/>
    </xf>
    <xf numFmtId="0" fontId="9" fillId="7" borderId="25" xfId="0" applyFont="1" applyFill="1" applyBorder="1" applyAlignment="1" applyProtection="1">
      <alignment horizontal="center"/>
      <protection hidden="1"/>
    </xf>
    <xf numFmtId="0" fontId="9" fillId="7" borderId="47" xfId="0" applyFont="1" applyFill="1" applyBorder="1" applyAlignment="1" applyProtection="1">
      <alignment horizontal="center"/>
      <protection hidden="1"/>
    </xf>
    <xf numFmtId="0" fontId="9" fillId="7" borderId="45" xfId="0" applyFont="1" applyFill="1" applyBorder="1" applyAlignment="1" applyProtection="1">
      <alignment horizontal="center"/>
      <protection hidden="1"/>
    </xf>
    <xf numFmtId="0" fontId="9" fillId="7" borderId="38" xfId="0" applyFont="1" applyFill="1" applyBorder="1" applyAlignment="1" applyProtection="1">
      <alignment horizontal="center"/>
      <protection hidden="1"/>
    </xf>
    <xf numFmtId="0" fontId="19" fillId="0" borderId="21" xfId="1" applyFont="1" applyBorder="1" applyAlignment="1" applyProtection="1">
      <alignment horizontal="left" vertical="center"/>
      <protection hidden="1"/>
    </xf>
    <xf numFmtId="0" fontId="19" fillId="0" borderId="42" xfId="1" applyFont="1" applyBorder="1" applyAlignment="1" applyProtection="1">
      <alignment horizontal="left" vertical="center"/>
      <protection hidden="1"/>
    </xf>
    <xf numFmtId="0" fontId="19" fillId="0" borderId="43" xfId="1" applyFont="1" applyBorder="1" applyAlignment="1" applyProtection="1">
      <alignment horizontal="left" vertical="center"/>
      <protection hidden="1"/>
    </xf>
    <xf numFmtId="0" fontId="43" fillId="7" borderId="45" xfId="0" applyFont="1" applyFill="1" applyBorder="1" applyAlignment="1" applyProtection="1">
      <alignment horizontal="center" vertical="center"/>
      <protection hidden="1"/>
    </xf>
    <xf numFmtId="0" fontId="43" fillId="7" borderId="44" xfId="0" applyFont="1" applyFill="1" applyBorder="1" applyAlignment="1" applyProtection="1">
      <alignment horizontal="center" vertical="center"/>
      <protection hidden="1"/>
    </xf>
    <xf numFmtId="0" fontId="43" fillId="7" borderId="36" xfId="0" applyFont="1" applyFill="1" applyBorder="1" applyAlignment="1" applyProtection="1">
      <alignment horizontal="center" vertical="center"/>
      <protection hidden="1"/>
    </xf>
    <xf numFmtId="0" fontId="43" fillId="7" borderId="37" xfId="0" applyFont="1" applyFill="1" applyBorder="1" applyAlignment="1" applyProtection="1">
      <alignment horizontal="center" vertical="center"/>
      <protection hidden="1"/>
    </xf>
    <xf numFmtId="0" fontId="6" fillId="0" borderId="21" xfId="0" applyFont="1" applyBorder="1" applyAlignment="1" applyProtection="1">
      <alignment horizontal="left" vertical="center" indent="3"/>
      <protection hidden="1"/>
    </xf>
    <xf numFmtId="0" fontId="6" fillId="0" borderId="42" xfId="0" applyFont="1" applyBorder="1" applyAlignment="1" applyProtection="1">
      <alignment horizontal="left" vertical="center" indent="3"/>
      <protection hidden="1"/>
    </xf>
    <xf numFmtId="9" fontId="6" fillId="0" borderId="32" xfId="0" applyNumberFormat="1" applyFont="1" applyBorder="1" applyAlignment="1" applyProtection="1">
      <alignment horizontal="right" vertical="center"/>
      <protection hidden="1"/>
    </xf>
    <xf numFmtId="0" fontId="6" fillId="0" borderId="150" xfId="0" applyFont="1" applyBorder="1" applyAlignment="1" applyProtection="1">
      <alignment horizontal="left" vertical="center"/>
      <protection hidden="1"/>
    </xf>
    <xf numFmtId="0" fontId="6" fillId="0" borderId="211" xfId="0" applyFont="1" applyBorder="1" applyAlignment="1" applyProtection="1">
      <alignment horizontal="left" vertical="center"/>
      <protection hidden="1"/>
    </xf>
    <xf numFmtId="0" fontId="6" fillId="0" borderId="220" xfId="0" applyFont="1" applyBorder="1" applyAlignment="1" applyProtection="1">
      <alignment horizontal="right"/>
      <protection hidden="1"/>
    </xf>
    <xf numFmtId="0" fontId="6" fillId="0" borderId="260" xfId="0" applyFont="1" applyBorder="1" applyAlignment="1" applyProtection="1">
      <alignment horizontal="right"/>
      <protection hidden="1"/>
    </xf>
    <xf numFmtId="0" fontId="12" fillId="0" borderId="45" xfId="0" applyFont="1" applyBorder="1" applyAlignment="1" applyProtection="1">
      <alignment horizontal="left" vertical="center" indent="3"/>
      <protection hidden="1"/>
    </xf>
    <xf numFmtId="0" fontId="12" fillId="0" borderId="44" xfId="0" applyFont="1" applyBorder="1" applyAlignment="1" applyProtection="1">
      <alignment horizontal="left" vertical="center" indent="3"/>
      <protection hidden="1"/>
    </xf>
    <xf numFmtId="9" fontId="12" fillId="0" borderId="36" xfId="0" applyNumberFormat="1" applyFont="1" applyBorder="1" applyAlignment="1" applyProtection="1">
      <alignment horizontal="right" vertical="center"/>
      <protection hidden="1"/>
    </xf>
    <xf numFmtId="0" fontId="12" fillId="0" borderId="37" xfId="0" applyFont="1" applyBorder="1" applyAlignment="1" applyProtection="1">
      <alignment horizontal="right" vertical="center"/>
      <protection hidden="1"/>
    </xf>
    <xf numFmtId="0" fontId="12" fillId="0" borderId="19" xfId="0" applyFont="1" applyBorder="1" applyAlignment="1" applyProtection="1">
      <alignment horizontal="left" vertical="center" indent="3"/>
      <protection hidden="1"/>
    </xf>
    <xf numFmtId="0" fontId="12" fillId="0" borderId="40" xfId="0" applyFont="1" applyBorder="1" applyAlignment="1" applyProtection="1">
      <alignment horizontal="left" vertical="center" indent="3"/>
      <protection hidden="1"/>
    </xf>
    <xf numFmtId="9" fontId="12" fillId="0" borderId="31" xfId="0" applyNumberFormat="1" applyFont="1" applyBorder="1" applyAlignment="1" applyProtection="1">
      <alignment horizontal="right" vertical="center"/>
      <protection hidden="1"/>
    </xf>
    <xf numFmtId="0" fontId="12" fillId="0" borderId="41" xfId="0" applyFont="1" applyBorder="1" applyAlignment="1" applyProtection="1">
      <alignment horizontal="right" vertical="center"/>
      <protection hidden="1"/>
    </xf>
    <xf numFmtId="16" fontId="14" fillId="0" borderId="100" xfId="0" quotePrefix="1" applyNumberFormat="1" applyFont="1" applyBorder="1" applyAlignment="1" applyProtection="1">
      <alignment horizontal="center" vertical="center"/>
      <protection hidden="1"/>
    </xf>
    <xf numFmtId="16" fontId="14" fillId="0" borderId="4" xfId="0" quotePrefix="1" applyNumberFormat="1" applyFont="1" applyBorder="1" applyAlignment="1" applyProtection="1">
      <alignment horizontal="center" vertical="center"/>
      <protection hidden="1"/>
    </xf>
    <xf numFmtId="0" fontId="14" fillId="0" borderId="100" xfId="0" applyFont="1" applyBorder="1" applyAlignment="1" applyProtection="1">
      <alignment horizontal="left" vertical="center" wrapText="1"/>
      <protection hidden="1"/>
    </xf>
    <xf numFmtId="0" fontId="14" fillId="0" borderId="4" xfId="0" applyFont="1" applyBorder="1" applyAlignment="1" applyProtection="1">
      <alignment horizontal="left" vertical="center" wrapText="1"/>
      <protection hidden="1"/>
    </xf>
    <xf numFmtId="0" fontId="23" fillId="2" borderId="102" xfId="0" applyFont="1" applyFill="1" applyBorder="1" applyAlignment="1" applyProtection="1">
      <alignment horizontal="center" vertical="center"/>
      <protection hidden="1"/>
    </xf>
    <xf numFmtId="0" fontId="63" fillId="0" borderId="240" xfId="0" applyFont="1" applyBorder="1" applyAlignment="1" applyProtection="1">
      <alignment horizontal="center" vertical="center" wrapText="1"/>
      <protection hidden="1"/>
    </xf>
    <xf numFmtId="0" fontId="63" fillId="0" borderId="243" xfId="0" applyFont="1" applyBorder="1" applyAlignment="1" applyProtection="1">
      <alignment horizontal="center" vertical="center" wrapText="1"/>
      <protection hidden="1"/>
    </xf>
    <xf numFmtId="0" fontId="63" fillId="0" borderId="244" xfId="0" applyFont="1" applyBorder="1" applyAlignment="1" applyProtection="1">
      <alignment horizontal="center" vertical="center" wrapText="1"/>
      <protection hidden="1"/>
    </xf>
    <xf numFmtId="0" fontId="63" fillId="3" borderId="240" xfId="0" applyFont="1" applyFill="1" applyBorder="1" applyAlignment="1" applyProtection="1">
      <alignment horizontal="center" vertical="center" wrapText="1"/>
      <protection hidden="1"/>
    </xf>
    <xf numFmtId="0" fontId="63" fillId="3" borderId="243" xfId="0" applyFont="1" applyFill="1" applyBorder="1" applyAlignment="1" applyProtection="1">
      <alignment horizontal="center" vertical="center" wrapText="1"/>
      <protection hidden="1"/>
    </xf>
    <xf numFmtId="0" fontId="63" fillId="3" borderId="244" xfId="0" applyFont="1" applyFill="1" applyBorder="1" applyAlignment="1" applyProtection="1">
      <alignment horizontal="center" vertical="center" wrapText="1"/>
      <protection hidden="1"/>
    </xf>
    <xf numFmtId="0" fontId="14" fillId="0" borderId="100" xfId="0" applyFont="1" applyBorder="1" applyAlignment="1" applyProtection="1">
      <alignment horizontal="center" vertical="center" wrapText="1"/>
      <protection hidden="1"/>
    </xf>
    <xf numFmtId="0" fontId="14" fillId="0" borderId="4" xfId="0" applyFont="1" applyBorder="1" applyAlignment="1" applyProtection="1">
      <alignment horizontal="center" vertical="center" wrapText="1"/>
      <protection hidden="1"/>
    </xf>
    <xf numFmtId="0" fontId="14" fillId="0" borderId="100" xfId="0" applyFont="1" applyBorder="1" applyAlignment="1" applyProtection="1">
      <alignment vertical="center" wrapText="1"/>
      <protection hidden="1"/>
    </xf>
    <xf numFmtId="0" fontId="14" fillId="0" borderId="4" xfId="0" applyFont="1" applyBorder="1" applyAlignment="1" applyProtection="1">
      <alignment vertical="center" wrapText="1"/>
      <protection hidden="1"/>
    </xf>
    <xf numFmtId="0" fontId="14" fillId="0" borderId="17" xfId="0" applyFont="1" applyBorder="1" applyAlignment="1" applyProtection="1">
      <alignment horizontal="center" vertical="center" wrapText="1"/>
      <protection hidden="1"/>
    </xf>
    <xf numFmtId="0" fontId="14" fillId="0" borderId="17" xfId="0" applyFont="1" applyBorder="1" applyAlignment="1" applyProtection="1">
      <alignment horizontal="left" vertical="center" wrapText="1"/>
      <protection hidden="1"/>
    </xf>
    <xf numFmtId="0" fontId="43" fillId="2" borderId="102" xfId="0" applyFont="1" applyFill="1" applyBorder="1" applyAlignment="1" applyProtection="1">
      <alignment horizontal="center" vertical="center"/>
      <protection hidden="1"/>
    </xf>
    <xf numFmtId="0" fontId="43" fillId="3" borderId="240" xfId="0" applyFont="1" applyFill="1" applyBorder="1" applyAlignment="1" applyProtection="1">
      <alignment horizontal="center" vertical="center" wrapText="1"/>
      <protection hidden="1"/>
    </xf>
    <xf numFmtId="0" fontId="43" fillId="3" borderId="243" xfId="0" applyFont="1" applyFill="1" applyBorder="1" applyAlignment="1" applyProtection="1">
      <alignment horizontal="center" vertical="center" wrapText="1"/>
      <protection hidden="1"/>
    </xf>
    <xf numFmtId="0" fontId="43" fillId="3" borderId="244" xfId="0" applyFont="1" applyFill="1" applyBorder="1" applyAlignment="1" applyProtection="1">
      <alignment horizontal="center" vertical="center" wrapText="1"/>
      <protection hidden="1"/>
    </xf>
    <xf numFmtId="0" fontId="43" fillId="3" borderId="243" xfId="0" quotePrefix="1" applyFont="1" applyFill="1" applyBorder="1" applyAlignment="1" applyProtection="1">
      <alignment horizontal="center" vertical="center" wrapText="1"/>
      <protection hidden="1"/>
    </xf>
    <xf numFmtId="16" fontId="56" fillId="0" borderId="240" xfId="0" quotePrefix="1" applyNumberFormat="1" applyFont="1" applyBorder="1" applyAlignment="1" applyProtection="1">
      <alignment horizontal="center" vertical="center"/>
      <protection hidden="1"/>
    </xf>
    <xf numFmtId="16" fontId="56" fillId="0" borderId="244" xfId="0" quotePrefix="1" applyNumberFormat="1" applyFont="1" applyBorder="1" applyAlignment="1" applyProtection="1">
      <alignment horizontal="center" vertical="center"/>
      <protection hidden="1"/>
    </xf>
  </cellXfs>
  <cellStyles count="5">
    <cellStyle name="Hiperlink" xfId="1" builtinId="8"/>
    <cellStyle name="Hiperlink 2" xfId="2" xr:uid="{DA325293-C2EC-4943-8A25-4AF3C0548557}"/>
    <cellStyle name="Normal" xfId="0" builtinId="0"/>
    <cellStyle name="Porcentagem" xfId="4" builtinId="5"/>
    <cellStyle name="Vírgula" xfId="3" builtinId="3"/>
  </cellStyles>
  <dxfs count="0"/>
  <tableStyles count="0" defaultTableStyle="TableStyleMedium2" defaultPivotStyle="PivotStyleLight16"/>
  <colors>
    <mruColors>
      <color rgb="FF00A2C7"/>
      <color rgb="FFBFBFBF"/>
      <color rgb="FF8C5CF2"/>
      <color rgb="FF02A837"/>
      <color rgb="FF214ADE"/>
      <color rgb="FFF5F5F5"/>
      <color rgb="FFBFE8F1"/>
      <color rgb="FFC5E9CD"/>
      <color rgb="FFE2D6FC"/>
      <color rgb="FF8BD49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 Id="rId35" Type="http://schemas.openxmlformats.org/officeDocument/2006/relationships/customXml" Target="../customXml/item2.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8" Type="http://schemas.microsoft.com/office/2007/relationships/hdphoto" Target="../media/hdphoto1.wdp"/><Relationship Id="rId13" Type="http://schemas.openxmlformats.org/officeDocument/2006/relationships/hyperlink" Target="#'GRI Index'!A1"/><Relationship Id="rId3" Type="http://schemas.openxmlformats.org/officeDocument/2006/relationships/image" Target="../media/image2.png"/><Relationship Id="rId7" Type="http://schemas.openxmlformats.org/officeDocument/2006/relationships/image" Target="../media/image4.png"/><Relationship Id="rId12" Type="http://schemas.openxmlformats.org/officeDocument/2006/relationships/image" Target="../media/image6.png"/><Relationship Id="rId17" Type="http://schemas.openxmlformats.org/officeDocument/2006/relationships/image" Target="../media/image8.png"/><Relationship Id="rId2" Type="http://schemas.openxmlformats.org/officeDocument/2006/relationships/hyperlink" Target="#People!A1"/><Relationship Id="rId16" Type="http://schemas.openxmlformats.org/officeDocument/2006/relationships/hyperlink" Target="#'Assurance Statement'!A1"/><Relationship Id="rId1" Type="http://schemas.openxmlformats.org/officeDocument/2006/relationships/image" Target="../media/image1.png"/><Relationship Id="rId6" Type="http://schemas.openxmlformats.org/officeDocument/2006/relationships/hyperlink" Target="#Planet!A1"/><Relationship Id="rId11" Type="http://schemas.openxmlformats.org/officeDocument/2006/relationships/hyperlink" Target="#'SASB Index'!A1"/><Relationship Id="rId5" Type="http://schemas.openxmlformats.org/officeDocument/2006/relationships/image" Target="../media/image3.png"/><Relationship Id="rId15" Type="http://schemas.openxmlformats.org/officeDocument/2006/relationships/image" Target="../media/image7.png"/><Relationship Id="rId10" Type="http://schemas.openxmlformats.org/officeDocument/2006/relationships/image" Target="../media/image5.png"/><Relationship Id="rId4" Type="http://schemas.openxmlformats.org/officeDocument/2006/relationships/hyperlink" Target="#Accountability!A1"/><Relationship Id="rId9" Type="http://schemas.openxmlformats.org/officeDocument/2006/relationships/hyperlink" Target="#'About AES'!A1"/><Relationship Id="rId14" Type="http://schemas.openxmlformats.org/officeDocument/2006/relationships/hyperlink" Target="#'About this document'!A1"/></Relationships>
</file>

<file path=xl/drawings/_rels/drawing10.xml.rels><?xml version="1.0" encoding="UTF-8" standalone="yes"?>
<Relationships xmlns="http://schemas.openxmlformats.org/package/2006/relationships"><Relationship Id="rId3" Type="http://schemas.openxmlformats.org/officeDocument/2006/relationships/image" Target="../media/image11.svg"/><Relationship Id="rId2" Type="http://schemas.openxmlformats.org/officeDocument/2006/relationships/image" Target="../media/image10.png"/><Relationship Id="rId1" Type="http://schemas.openxmlformats.org/officeDocument/2006/relationships/hyperlink" Target="#Home!A1"/><Relationship Id="rId6" Type="http://schemas.openxmlformats.org/officeDocument/2006/relationships/image" Target="../media/image14.png"/><Relationship Id="rId5" Type="http://schemas.openxmlformats.org/officeDocument/2006/relationships/hyperlink" Target="#'Assurance Statement'!A1"/><Relationship Id="rId4" Type="http://schemas.openxmlformats.org/officeDocument/2006/relationships/hyperlink" Target="https://www.aes.com/sustainability-resources/2023-AES-Improving-Lives-Report.pdf" TargetMode="External"/></Relationships>
</file>

<file path=xl/drawings/_rels/drawing11.xml.rels><?xml version="1.0" encoding="UTF-8" standalone="yes"?>
<Relationships xmlns="http://schemas.openxmlformats.org/package/2006/relationships"><Relationship Id="rId3" Type="http://schemas.openxmlformats.org/officeDocument/2006/relationships/image" Target="../media/image15.png"/><Relationship Id="rId2" Type="http://schemas.openxmlformats.org/officeDocument/2006/relationships/hyperlink" Target="#'Assurance Statement'!A1"/><Relationship Id="rId1" Type="http://schemas.openxmlformats.org/officeDocument/2006/relationships/hyperlink" Target="https://www.aes.com/sustainability-resources/2023-AES-Improving-Lives-Report.pdf" TargetMode="External"/><Relationship Id="rId6" Type="http://schemas.openxmlformats.org/officeDocument/2006/relationships/image" Target="../media/image11.svg"/><Relationship Id="rId5" Type="http://schemas.openxmlformats.org/officeDocument/2006/relationships/image" Target="../media/image10.png"/><Relationship Id="rId4" Type="http://schemas.openxmlformats.org/officeDocument/2006/relationships/hyperlink" Target="#Home!A1"/></Relationships>
</file>

<file path=xl/drawings/_rels/drawing12.xml.rels><?xml version="1.0" encoding="UTF-8" standalone="yes"?>
<Relationships xmlns="http://schemas.openxmlformats.org/package/2006/relationships"><Relationship Id="rId3" Type="http://schemas.openxmlformats.org/officeDocument/2006/relationships/image" Target="../media/image16.png"/><Relationship Id="rId2" Type="http://schemas.openxmlformats.org/officeDocument/2006/relationships/hyperlink" Target="#'Assurance Statement'!A1"/><Relationship Id="rId1" Type="http://schemas.openxmlformats.org/officeDocument/2006/relationships/hyperlink" Target="https://www.aes.com/sustainability-resources/2023-AES-Improving-Lives-Report.pdf" TargetMode="External"/><Relationship Id="rId6" Type="http://schemas.openxmlformats.org/officeDocument/2006/relationships/image" Target="../media/image11.svg"/><Relationship Id="rId5" Type="http://schemas.openxmlformats.org/officeDocument/2006/relationships/image" Target="../media/image10.png"/><Relationship Id="rId4" Type="http://schemas.openxmlformats.org/officeDocument/2006/relationships/hyperlink" Target="#Home!A1"/></Relationships>
</file>

<file path=xl/drawings/_rels/drawing13.xml.rels><?xml version="1.0" encoding="UTF-8" standalone="yes"?>
<Relationships xmlns="http://schemas.openxmlformats.org/package/2006/relationships"><Relationship Id="rId3" Type="http://schemas.openxmlformats.org/officeDocument/2006/relationships/image" Target="../media/image16.png"/><Relationship Id="rId2" Type="http://schemas.openxmlformats.org/officeDocument/2006/relationships/hyperlink" Target="#'Assurance Statement'!A1"/><Relationship Id="rId1" Type="http://schemas.openxmlformats.org/officeDocument/2006/relationships/hyperlink" Target="https://www.aes.com/sustainability-resources/2023-AES-Improving-Lives-Report.pdf" TargetMode="External"/><Relationship Id="rId6" Type="http://schemas.openxmlformats.org/officeDocument/2006/relationships/image" Target="../media/image11.svg"/><Relationship Id="rId5" Type="http://schemas.openxmlformats.org/officeDocument/2006/relationships/image" Target="../media/image10.png"/><Relationship Id="rId4" Type="http://schemas.openxmlformats.org/officeDocument/2006/relationships/hyperlink" Target="#Home!A1"/></Relationships>
</file>

<file path=xl/drawings/_rels/drawing14.xml.rels><?xml version="1.0" encoding="UTF-8" standalone="yes"?>
<Relationships xmlns="http://schemas.openxmlformats.org/package/2006/relationships"><Relationship Id="rId3" Type="http://schemas.openxmlformats.org/officeDocument/2006/relationships/image" Target="../media/image16.png"/><Relationship Id="rId2" Type="http://schemas.openxmlformats.org/officeDocument/2006/relationships/hyperlink" Target="#'Assurance Statement'!A1"/><Relationship Id="rId1" Type="http://schemas.openxmlformats.org/officeDocument/2006/relationships/hyperlink" Target="https://www.aes.com/sustainability-resources/2023-AES-Improving-Lives-Report.pdf" TargetMode="External"/><Relationship Id="rId6" Type="http://schemas.openxmlformats.org/officeDocument/2006/relationships/image" Target="../media/image11.svg"/><Relationship Id="rId5" Type="http://schemas.openxmlformats.org/officeDocument/2006/relationships/image" Target="../media/image10.png"/><Relationship Id="rId4" Type="http://schemas.openxmlformats.org/officeDocument/2006/relationships/hyperlink" Target="#Home!A1"/></Relationships>
</file>

<file path=xl/drawings/_rels/drawing15.xml.rels><?xml version="1.0" encoding="UTF-8" standalone="yes"?>
<Relationships xmlns="http://schemas.openxmlformats.org/package/2006/relationships"><Relationship Id="rId3" Type="http://schemas.microsoft.com/office/2007/relationships/hdphoto" Target="../media/hdphoto1.wdp"/><Relationship Id="rId7" Type="http://schemas.openxmlformats.org/officeDocument/2006/relationships/image" Target="../media/image14.png"/><Relationship Id="rId2" Type="http://schemas.openxmlformats.org/officeDocument/2006/relationships/image" Target="../media/image4.png"/><Relationship Id="rId1" Type="http://schemas.openxmlformats.org/officeDocument/2006/relationships/hyperlink" Target="https://www.aes.com/sustainability-resources/2023-AES-Improving-Lives-Report.pdf" TargetMode="External"/><Relationship Id="rId6" Type="http://schemas.openxmlformats.org/officeDocument/2006/relationships/image" Target="../media/image11.svg"/><Relationship Id="rId5" Type="http://schemas.openxmlformats.org/officeDocument/2006/relationships/image" Target="../media/image10.png"/><Relationship Id="rId4" Type="http://schemas.openxmlformats.org/officeDocument/2006/relationships/hyperlink" Target="#Home!A1"/></Relationships>
</file>

<file path=xl/drawings/_rels/drawing16.xml.rels><?xml version="1.0" encoding="UTF-8" standalone="yes"?>
<Relationships xmlns="http://schemas.openxmlformats.org/package/2006/relationships"><Relationship Id="rId3" Type="http://schemas.openxmlformats.org/officeDocument/2006/relationships/image" Target="../media/image11.svg"/><Relationship Id="rId2" Type="http://schemas.openxmlformats.org/officeDocument/2006/relationships/image" Target="../media/image10.png"/><Relationship Id="rId1" Type="http://schemas.openxmlformats.org/officeDocument/2006/relationships/hyperlink" Target="#Home!A1"/><Relationship Id="rId6" Type="http://schemas.openxmlformats.org/officeDocument/2006/relationships/image" Target="../media/image16.png"/><Relationship Id="rId5" Type="http://schemas.openxmlformats.org/officeDocument/2006/relationships/hyperlink" Target="#'Assurance Statement'!A1"/><Relationship Id="rId4" Type="http://schemas.openxmlformats.org/officeDocument/2006/relationships/hyperlink" Target="https://www.aes.com/sustainability-resources/2023-AES-Improving-Lives-Report.pdf" TargetMode="External"/></Relationships>
</file>

<file path=xl/drawings/_rels/drawing17.xml.rels><?xml version="1.0" encoding="UTF-8" standalone="yes"?>
<Relationships xmlns="http://schemas.openxmlformats.org/package/2006/relationships"><Relationship Id="rId3" Type="http://schemas.openxmlformats.org/officeDocument/2006/relationships/image" Target="../media/image17.png"/><Relationship Id="rId2" Type="http://schemas.openxmlformats.org/officeDocument/2006/relationships/hyperlink" Target="#'Assurance Statement'!A1"/><Relationship Id="rId1" Type="http://schemas.openxmlformats.org/officeDocument/2006/relationships/hyperlink" Target="https://www.aes.com/sustainability-resources/2023-AES-Improving-Lives-Report.pdf" TargetMode="External"/><Relationship Id="rId6" Type="http://schemas.openxmlformats.org/officeDocument/2006/relationships/image" Target="../media/image11.svg"/><Relationship Id="rId5" Type="http://schemas.openxmlformats.org/officeDocument/2006/relationships/image" Target="../media/image10.png"/><Relationship Id="rId4" Type="http://schemas.openxmlformats.org/officeDocument/2006/relationships/hyperlink" Target="#Home!A1"/></Relationships>
</file>

<file path=xl/drawings/_rels/drawing18.xml.rels><?xml version="1.0" encoding="UTF-8" standalone="yes"?>
<Relationships xmlns="http://schemas.openxmlformats.org/package/2006/relationships"><Relationship Id="rId3" Type="http://schemas.openxmlformats.org/officeDocument/2006/relationships/image" Target="../media/image17.png"/><Relationship Id="rId2" Type="http://schemas.openxmlformats.org/officeDocument/2006/relationships/hyperlink" Target="#'Assurance Statement'!A1"/><Relationship Id="rId1" Type="http://schemas.openxmlformats.org/officeDocument/2006/relationships/hyperlink" Target="https://www.aes.com/sustainability-resources/2023-AES-Improving-Lives-Report.pdf" TargetMode="External"/><Relationship Id="rId6" Type="http://schemas.openxmlformats.org/officeDocument/2006/relationships/image" Target="../media/image11.svg"/><Relationship Id="rId5" Type="http://schemas.openxmlformats.org/officeDocument/2006/relationships/image" Target="../media/image10.png"/><Relationship Id="rId4" Type="http://schemas.openxmlformats.org/officeDocument/2006/relationships/hyperlink" Target="#Home!A1"/></Relationships>
</file>

<file path=xl/drawings/_rels/drawing19.xml.rels><?xml version="1.0" encoding="UTF-8" standalone="yes"?>
<Relationships xmlns="http://schemas.openxmlformats.org/package/2006/relationships"><Relationship Id="rId3" Type="http://schemas.openxmlformats.org/officeDocument/2006/relationships/hyperlink" Target="https://www.aes.com/sustainability-resources/2023-AES-Improving-Lives-Report.pdf" TargetMode="External"/><Relationship Id="rId2" Type="http://schemas.openxmlformats.org/officeDocument/2006/relationships/image" Target="../media/image18.png"/><Relationship Id="rId1" Type="http://schemas.openxmlformats.org/officeDocument/2006/relationships/hyperlink" Target="#'Assurance Statement'!A1"/><Relationship Id="rId6" Type="http://schemas.openxmlformats.org/officeDocument/2006/relationships/image" Target="../media/image11.svg"/><Relationship Id="rId5" Type="http://schemas.openxmlformats.org/officeDocument/2006/relationships/image" Target="../media/image10.png"/><Relationship Id="rId4" Type="http://schemas.openxmlformats.org/officeDocument/2006/relationships/hyperlink" Target="#Home!A1"/></Relationships>
</file>

<file path=xl/drawings/_rels/drawing2.xml.rels><?xml version="1.0" encoding="UTF-8" standalone="yes"?>
<Relationships xmlns="http://schemas.openxmlformats.org/package/2006/relationships"><Relationship Id="rId3" Type="http://schemas.openxmlformats.org/officeDocument/2006/relationships/hyperlink" Target="#Home!A1"/><Relationship Id="rId2" Type="http://schemas.openxmlformats.org/officeDocument/2006/relationships/image" Target="../media/image9.png"/><Relationship Id="rId1" Type="http://schemas.openxmlformats.org/officeDocument/2006/relationships/hyperlink" Target="https://www.aes.com/sustainability-resources/2023-AES-Improving-Lives-Report.pdf" TargetMode="External"/><Relationship Id="rId5" Type="http://schemas.openxmlformats.org/officeDocument/2006/relationships/image" Target="../media/image11.svg"/><Relationship Id="rId4" Type="http://schemas.openxmlformats.org/officeDocument/2006/relationships/image" Target="../media/image10.png"/></Relationships>
</file>

<file path=xl/drawings/_rels/drawing20.xml.rels><?xml version="1.0" encoding="UTF-8" standalone="yes"?>
<Relationships xmlns="http://schemas.openxmlformats.org/package/2006/relationships"><Relationship Id="rId3" Type="http://schemas.openxmlformats.org/officeDocument/2006/relationships/image" Target="../media/image18.png"/><Relationship Id="rId2" Type="http://schemas.openxmlformats.org/officeDocument/2006/relationships/hyperlink" Target="#'Assurance Statement'!A1"/><Relationship Id="rId1" Type="http://schemas.openxmlformats.org/officeDocument/2006/relationships/hyperlink" Target="https://www.aes.com/sustainability-resources/2023-AES-Improving-Lives-Report.pdf" TargetMode="External"/><Relationship Id="rId6" Type="http://schemas.openxmlformats.org/officeDocument/2006/relationships/image" Target="../media/image11.svg"/><Relationship Id="rId5" Type="http://schemas.openxmlformats.org/officeDocument/2006/relationships/image" Target="../media/image10.png"/><Relationship Id="rId4" Type="http://schemas.openxmlformats.org/officeDocument/2006/relationships/hyperlink" Target="#Home!A1"/></Relationships>
</file>

<file path=xl/drawings/_rels/drawing21.xml.rels><?xml version="1.0" encoding="UTF-8" standalone="yes"?>
<Relationships xmlns="http://schemas.openxmlformats.org/package/2006/relationships"><Relationship Id="rId3" Type="http://schemas.openxmlformats.org/officeDocument/2006/relationships/hyperlink" Target="#Home!A1"/><Relationship Id="rId2" Type="http://schemas.openxmlformats.org/officeDocument/2006/relationships/image" Target="../media/image18.png"/><Relationship Id="rId1" Type="http://schemas.openxmlformats.org/officeDocument/2006/relationships/hyperlink" Target="#'Assurance Statement'!A1"/><Relationship Id="rId5" Type="http://schemas.openxmlformats.org/officeDocument/2006/relationships/image" Target="../media/image11.svg"/><Relationship Id="rId4" Type="http://schemas.openxmlformats.org/officeDocument/2006/relationships/image" Target="../media/image10.png"/></Relationships>
</file>

<file path=xl/drawings/_rels/drawing22.xml.rels><?xml version="1.0" encoding="UTF-8" standalone="yes"?>
<Relationships xmlns="http://schemas.openxmlformats.org/package/2006/relationships"><Relationship Id="rId3" Type="http://schemas.openxmlformats.org/officeDocument/2006/relationships/hyperlink" Target="#Home!A1"/><Relationship Id="rId2" Type="http://schemas.openxmlformats.org/officeDocument/2006/relationships/image" Target="../media/image13.png"/><Relationship Id="rId1" Type="http://schemas.openxmlformats.org/officeDocument/2006/relationships/hyperlink" Target="https://www.aes.com/sustainability-resources/2023-AES-Improving-Lives-Report.pdf" TargetMode="External"/><Relationship Id="rId6" Type="http://schemas.openxmlformats.org/officeDocument/2006/relationships/image" Target="../media/image3.png"/><Relationship Id="rId5" Type="http://schemas.openxmlformats.org/officeDocument/2006/relationships/image" Target="../media/image11.svg"/><Relationship Id="rId4" Type="http://schemas.openxmlformats.org/officeDocument/2006/relationships/image" Target="../media/image10.png"/></Relationships>
</file>

<file path=xl/drawings/_rels/drawing23.xml.rels><?xml version="1.0" encoding="UTF-8" standalone="yes"?>
<Relationships xmlns="http://schemas.openxmlformats.org/package/2006/relationships"><Relationship Id="rId3" Type="http://schemas.openxmlformats.org/officeDocument/2006/relationships/image" Target="../media/image18.png"/><Relationship Id="rId2" Type="http://schemas.openxmlformats.org/officeDocument/2006/relationships/hyperlink" Target="#'Assurance Statement'!A1"/><Relationship Id="rId1" Type="http://schemas.openxmlformats.org/officeDocument/2006/relationships/hyperlink" Target="https://www.aes.com/sustainability-resources/2023-AES-Improving-Lives-Report.pdf" TargetMode="External"/><Relationship Id="rId6" Type="http://schemas.openxmlformats.org/officeDocument/2006/relationships/image" Target="../media/image11.svg"/><Relationship Id="rId5" Type="http://schemas.openxmlformats.org/officeDocument/2006/relationships/image" Target="../media/image10.png"/><Relationship Id="rId4" Type="http://schemas.openxmlformats.org/officeDocument/2006/relationships/hyperlink" Target="#Home!A1"/></Relationships>
</file>

<file path=xl/drawings/_rels/drawing24.xml.rels><?xml version="1.0" encoding="UTF-8" standalone="yes"?>
<Relationships xmlns="http://schemas.openxmlformats.org/package/2006/relationships"><Relationship Id="rId3" Type="http://schemas.openxmlformats.org/officeDocument/2006/relationships/image" Target="../media/image11.svg"/><Relationship Id="rId2" Type="http://schemas.openxmlformats.org/officeDocument/2006/relationships/image" Target="../media/image10.png"/><Relationship Id="rId1" Type="http://schemas.openxmlformats.org/officeDocument/2006/relationships/hyperlink" Target="#Home!A1"/><Relationship Id="rId6" Type="http://schemas.openxmlformats.org/officeDocument/2006/relationships/image" Target="../media/image18.png"/><Relationship Id="rId5" Type="http://schemas.openxmlformats.org/officeDocument/2006/relationships/hyperlink" Target="#'Assurance Statement'!A1"/><Relationship Id="rId4" Type="http://schemas.openxmlformats.org/officeDocument/2006/relationships/hyperlink" Target="https://www.aes.com/sustainability-resources/2023-AES-Improving-Lives-Report.pdf" TargetMode="External"/></Relationships>
</file>

<file path=xl/drawings/_rels/drawing25.xml.rels><?xml version="1.0" encoding="UTF-8" standalone="yes"?>
<Relationships xmlns="http://schemas.openxmlformats.org/package/2006/relationships"><Relationship Id="rId3" Type="http://schemas.openxmlformats.org/officeDocument/2006/relationships/image" Target="../media/image18.png"/><Relationship Id="rId2" Type="http://schemas.openxmlformats.org/officeDocument/2006/relationships/hyperlink" Target="#'Assurance Statement'!A1"/><Relationship Id="rId1" Type="http://schemas.openxmlformats.org/officeDocument/2006/relationships/hyperlink" Target="https://www.aes.com/sustainability-resources/2023-AES-Improving-Lives-Report.pdf" TargetMode="External"/><Relationship Id="rId6" Type="http://schemas.openxmlformats.org/officeDocument/2006/relationships/image" Target="../media/image11.svg"/><Relationship Id="rId5" Type="http://schemas.openxmlformats.org/officeDocument/2006/relationships/image" Target="../media/image10.png"/><Relationship Id="rId4" Type="http://schemas.openxmlformats.org/officeDocument/2006/relationships/hyperlink" Target="#Home!A1"/></Relationships>
</file>

<file path=xl/drawings/_rels/drawing26.xml.rels><?xml version="1.0" encoding="UTF-8" standalone="yes"?>
<Relationships xmlns="http://schemas.openxmlformats.org/package/2006/relationships"><Relationship Id="rId8" Type="http://schemas.openxmlformats.org/officeDocument/2006/relationships/image" Target="../media/image10.png"/><Relationship Id="rId3" Type="http://schemas.openxmlformats.org/officeDocument/2006/relationships/image" Target="../media/image21.jpg"/><Relationship Id="rId7" Type="http://schemas.openxmlformats.org/officeDocument/2006/relationships/hyperlink" Target="#Home!A1"/><Relationship Id="rId2" Type="http://schemas.openxmlformats.org/officeDocument/2006/relationships/image" Target="../media/image20.jpg"/><Relationship Id="rId1" Type="http://schemas.openxmlformats.org/officeDocument/2006/relationships/image" Target="../media/image19.jpg"/><Relationship Id="rId6" Type="http://schemas.openxmlformats.org/officeDocument/2006/relationships/hyperlink" Target="https://www.aes.com/sustainability-resources/2023-AES-Improving-Lives-Report.pdf" TargetMode="External"/><Relationship Id="rId5" Type="http://schemas.openxmlformats.org/officeDocument/2006/relationships/image" Target="../media/image23.jpg"/><Relationship Id="rId10" Type="http://schemas.openxmlformats.org/officeDocument/2006/relationships/image" Target="../media/image18.png"/><Relationship Id="rId4" Type="http://schemas.openxmlformats.org/officeDocument/2006/relationships/image" Target="../media/image22.jpg"/><Relationship Id="rId9" Type="http://schemas.openxmlformats.org/officeDocument/2006/relationships/image" Target="../media/image11.svg"/></Relationships>
</file>

<file path=xl/drawings/_rels/drawing27.xml.rels><?xml version="1.0" encoding="UTF-8" standalone="yes"?>
<Relationships xmlns="http://schemas.openxmlformats.org/package/2006/relationships"><Relationship Id="rId3" Type="http://schemas.openxmlformats.org/officeDocument/2006/relationships/hyperlink" Target="#Home!A1"/><Relationship Id="rId2" Type="http://schemas.openxmlformats.org/officeDocument/2006/relationships/image" Target="../media/image18.png"/><Relationship Id="rId1" Type="http://schemas.openxmlformats.org/officeDocument/2006/relationships/hyperlink" Target="https://www.aes.com/sustainability-resources/2023-AES-Improving-Lives-Report.pdf" TargetMode="External"/><Relationship Id="rId5" Type="http://schemas.openxmlformats.org/officeDocument/2006/relationships/image" Target="../media/image11.svg"/><Relationship Id="rId4" Type="http://schemas.openxmlformats.org/officeDocument/2006/relationships/image" Target="../media/image10.png"/></Relationships>
</file>

<file path=xl/drawings/_rels/drawing28.xml.rels><?xml version="1.0" encoding="UTF-8" standalone="yes"?>
<Relationships xmlns="http://schemas.openxmlformats.org/package/2006/relationships"><Relationship Id="rId3" Type="http://schemas.openxmlformats.org/officeDocument/2006/relationships/hyperlink" Target="#Home!A1"/><Relationship Id="rId2" Type="http://schemas.openxmlformats.org/officeDocument/2006/relationships/image" Target="../media/image18.png"/><Relationship Id="rId1" Type="http://schemas.openxmlformats.org/officeDocument/2006/relationships/hyperlink" Target="https://www.aes.com/sustainability-resources/2023-AES-Improving-Lives-Report.pdf" TargetMode="External"/><Relationship Id="rId5" Type="http://schemas.openxmlformats.org/officeDocument/2006/relationships/image" Target="../media/image11.svg"/><Relationship Id="rId4" Type="http://schemas.openxmlformats.org/officeDocument/2006/relationships/image" Target="../media/image10.png"/></Relationships>
</file>

<file path=xl/drawings/_rels/drawing3.xml.rels><?xml version="1.0" encoding="UTF-8" standalone="yes"?>
<Relationships xmlns="http://schemas.openxmlformats.org/package/2006/relationships"><Relationship Id="rId3" Type="http://schemas.openxmlformats.org/officeDocument/2006/relationships/hyperlink" Target="#Home!A1"/><Relationship Id="rId2" Type="http://schemas.openxmlformats.org/officeDocument/2006/relationships/image" Target="../media/image13.png"/><Relationship Id="rId1" Type="http://schemas.openxmlformats.org/officeDocument/2006/relationships/hyperlink" Target="https://www.aes.com/sustainability-resources/2023-AES-Improving-Lives-Report.pdf" TargetMode="External"/><Relationship Id="rId6" Type="http://schemas.openxmlformats.org/officeDocument/2006/relationships/image" Target="../media/image5.png"/><Relationship Id="rId5" Type="http://schemas.openxmlformats.org/officeDocument/2006/relationships/image" Target="../media/image11.svg"/><Relationship Id="rId4" Type="http://schemas.openxmlformats.org/officeDocument/2006/relationships/image" Target="../media/image10.png"/></Relationships>
</file>

<file path=xl/drawings/_rels/drawing4.xml.rels><?xml version="1.0" encoding="UTF-8" standalone="yes"?>
<Relationships xmlns="http://schemas.openxmlformats.org/package/2006/relationships"><Relationship Id="rId3" Type="http://schemas.openxmlformats.org/officeDocument/2006/relationships/image" Target="../media/image11.svg"/><Relationship Id="rId2" Type="http://schemas.openxmlformats.org/officeDocument/2006/relationships/image" Target="../media/image10.png"/><Relationship Id="rId1" Type="http://schemas.openxmlformats.org/officeDocument/2006/relationships/hyperlink" Target="#Home!A1"/><Relationship Id="rId6" Type="http://schemas.openxmlformats.org/officeDocument/2006/relationships/image" Target="../media/image13.png"/><Relationship Id="rId5" Type="http://schemas.openxmlformats.org/officeDocument/2006/relationships/hyperlink" Target="#'Assurance Statement'!A1"/><Relationship Id="rId4" Type="http://schemas.openxmlformats.org/officeDocument/2006/relationships/hyperlink" Target="https://www.aes.com/sustainability-resources/2023-AES-Improving-Lives-Report.pdf" TargetMode="External"/></Relationships>
</file>

<file path=xl/drawings/_rels/drawing5.xml.rels><?xml version="1.0" encoding="UTF-8" standalone="yes"?>
<Relationships xmlns="http://schemas.openxmlformats.org/package/2006/relationships"><Relationship Id="rId3" Type="http://schemas.openxmlformats.org/officeDocument/2006/relationships/image" Target="../media/image13.png"/><Relationship Id="rId2" Type="http://schemas.openxmlformats.org/officeDocument/2006/relationships/hyperlink" Target="#'Assurance Statement'!A1"/><Relationship Id="rId1" Type="http://schemas.openxmlformats.org/officeDocument/2006/relationships/hyperlink" Target="https://www.aes.com/sustainability-resources/2023-AES-Improving-Lives-Report.pdf" TargetMode="External"/><Relationship Id="rId6" Type="http://schemas.openxmlformats.org/officeDocument/2006/relationships/image" Target="../media/image11.svg"/><Relationship Id="rId5" Type="http://schemas.openxmlformats.org/officeDocument/2006/relationships/image" Target="../media/image10.png"/><Relationship Id="rId4" Type="http://schemas.openxmlformats.org/officeDocument/2006/relationships/hyperlink" Target="#Home!A1"/></Relationships>
</file>

<file path=xl/drawings/_rels/drawing6.xml.rels><?xml version="1.0" encoding="UTF-8" standalone="yes"?>
<Relationships xmlns="http://schemas.openxmlformats.org/package/2006/relationships"><Relationship Id="rId3" Type="http://schemas.openxmlformats.org/officeDocument/2006/relationships/image" Target="../media/image13.png"/><Relationship Id="rId2" Type="http://schemas.openxmlformats.org/officeDocument/2006/relationships/hyperlink" Target="#'Assurance Statement'!A1"/><Relationship Id="rId1" Type="http://schemas.openxmlformats.org/officeDocument/2006/relationships/hyperlink" Target="https://www.aes.com/sustainability-resources/2023-AES-Improving-Lives-Report.pdf" TargetMode="External"/><Relationship Id="rId6" Type="http://schemas.openxmlformats.org/officeDocument/2006/relationships/image" Target="../media/image11.svg"/><Relationship Id="rId5" Type="http://schemas.openxmlformats.org/officeDocument/2006/relationships/image" Target="../media/image10.png"/><Relationship Id="rId4" Type="http://schemas.openxmlformats.org/officeDocument/2006/relationships/hyperlink" Target="#Home!A1"/></Relationships>
</file>

<file path=xl/drawings/_rels/drawing7.xml.rels><?xml version="1.0" encoding="UTF-8" standalone="yes"?>
<Relationships xmlns="http://schemas.openxmlformats.org/package/2006/relationships"><Relationship Id="rId3" Type="http://schemas.openxmlformats.org/officeDocument/2006/relationships/image" Target="../media/image14.png"/><Relationship Id="rId2" Type="http://schemas.openxmlformats.org/officeDocument/2006/relationships/hyperlink" Target="#'Assurance Statement'!A1"/><Relationship Id="rId1" Type="http://schemas.openxmlformats.org/officeDocument/2006/relationships/hyperlink" Target="https://www.aes.com/sustainability-resources/2023-AES-Improving-Lives-Report.pdf" TargetMode="External"/><Relationship Id="rId6" Type="http://schemas.openxmlformats.org/officeDocument/2006/relationships/image" Target="../media/image11.svg"/><Relationship Id="rId5" Type="http://schemas.openxmlformats.org/officeDocument/2006/relationships/image" Target="../media/image10.png"/><Relationship Id="rId4" Type="http://schemas.openxmlformats.org/officeDocument/2006/relationships/hyperlink" Target="#Home!A1"/></Relationships>
</file>

<file path=xl/drawings/_rels/drawing8.xml.rels><?xml version="1.0" encoding="UTF-8" standalone="yes"?>
<Relationships xmlns="http://schemas.openxmlformats.org/package/2006/relationships"><Relationship Id="rId3" Type="http://schemas.openxmlformats.org/officeDocument/2006/relationships/image" Target="../media/image14.png"/><Relationship Id="rId2" Type="http://schemas.openxmlformats.org/officeDocument/2006/relationships/hyperlink" Target="#'Assurance Statement'!A1"/><Relationship Id="rId1" Type="http://schemas.openxmlformats.org/officeDocument/2006/relationships/hyperlink" Target="https://www.aes.com/sustainability-resources/2023-AES-Improving-Lives-Report.pdf" TargetMode="External"/><Relationship Id="rId6" Type="http://schemas.openxmlformats.org/officeDocument/2006/relationships/image" Target="../media/image11.svg"/><Relationship Id="rId5" Type="http://schemas.openxmlformats.org/officeDocument/2006/relationships/image" Target="../media/image10.png"/><Relationship Id="rId4" Type="http://schemas.openxmlformats.org/officeDocument/2006/relationships/hyperlink" Target="#Home!A1"/></Relationships>
</file>

<file path=xl/drawings/_rels/drawing9.xml.rels><?xml version="1.0" encoding="UTF-8" standalone="yes"?>
<Relationships xmlns="http://schemas.openxmlformats.org/package/2006/relationships"><Relationship Id="rId3" Type="http://schemas.openxmlformats.org/officeDocument/2006/relationships/hyperlink" Target="#Home!A1"/><Relationship Id="rId2" Type="http://schemas.openxmlformats.org/officeDocument/2006/relationships/hyperlink" Target="https://www.aes.com/sustainability-resources/2023-AES-Improving-Lives-Report.pdf" TargetMode="External"/><Relationship Id="rId1" Type="http://schemas.openxmlformats.org/officeDocument/2006/relationships/image" Target="../media/image2.png"/><Relationship Id="rId6" Type="http://schemas.openxmlformats.org/officeDocument/2006/relationships/image" Target="../media/image14.png"/><Relationship Id="rId5" Type="http://schemas.openxmlformats.org/officeDocument/2006/relationships/image" Target="../media/image11.svg"/><Relationship Id="rId4" Type="http://schemas.openxmlformats.org/officeDocument/2006/relationships/image" Target="../media/image10.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2.png"/></Relationships>
</file>

<file path=xl/drawings/drawing1.xml><?xml version="1.0" encoding="utf-8"?>
<xdr:wsDr xmlns:xdr="http://schemas.openxmlformats.org/drawingml/2006/spreadsheetDrawing" xmlns:a="http://schemas.openxmlformats.org/drawingml/2006/main">
  <xdr:oneCellAnchor>
    <xdr:from>
      <xdr:col>4</xdr:col>
      <xdr:colOff>1961335</xdr:colOff>
      <xdr:row>1</xdr:row>
      <xdr:rowOff>15849</xdr:rowOff>
    </xdr:from>
    <xdr:ext cx="1945162" cy="834789"/>
    <xdr:pic>
      <xdr:nvPicPr>
        <xdr:cNvPr id="49" name="Imagem 9">
          <a:extLst>
            <a:ext uri="{FF2B5EF4-FFF2-40B4-BE49-F238E27FC236}">
              <a16:creationId xmlns:a16="http://schemas.microsoft.com/office/drawing/2014/main" id="{0E5C0887-F744-4348-B709-ADBCB54D233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47217" y="217555"/>
          <a:ext cx="1945162" cy="834789"/>
        </a:xfrm>
        <a:prstGeom prst="rect">
          <a:avLst/>
        </a:prstGeom>
      </xdr:spPr>
    </xdr:pic>
    <xdr:clientData/>
  </xdr:oneCellAnchor>
  <xdr:twoCellAnchor>
    <xdr:from>
      <xdr:col>4</xdr:col>
      <xdr:colOff>117965</xdr:colOff>
      <xdr:row>11</xdr:row>
      <xdr:rowOff>59744</xdr:rowOff>
    </xdr:from>
    <xdr:to>
      <xdr:col>4</xdr:col>
      <xdr:colOff>2649174</xdr:colOff>
      <xdr:row>22</xdr:row>
      <xdr:rowOff>617</xdr:rowOff>
    </xdr:to>
    <xdr:grpSp>
      <xdr:nvGrpSpPr>
        <xdr:cNvPr id="46" name="Agrupar 723">
          <a:hlinkClick xmlns:r="http://schemas.openxmlformats.org/officeDocument/2006/relationships" r:id="rId2"/>
          <a:extLst>
            <a:ext uri="{FF2B5EF4-FFF2-40B4-BE49-F238E27FC236}">
              <a16:creationId xmlns:a16="http://schemas.microsoft.com/office/drawing/2014/main" id="{C2C9CBD2-D800-94A3-BD5A-0A189FCE4586}"/>
            </a:ext>
          </a:extLst>
        </xdr:cNvPr>
        <xdr:cNvGrpSpPr/>
      </xdr:nvGrpSpPr>
      <xdr:grpSpPr>
        <a:xfrm>
          <a:off x="3788265" y="2320344"/>
          <a:ext cx="2531209" cy="2176073"/>
          <a:chOff x="3788265" y="1482144"/>
          <a:chExt cx="2683873" cy="2307318"/>
        </a:xfrm>
      </xdr:grpSpPr>
      <xdr:sp macro="" textlink="">
        <xdr:nvSpPr>
          <xdr:cNvPr id="47" name="Rectangle: Rounded Corners 4">
            <a:extLst>
              <a:ext uri="{FF2B5EF4-FFF2-40B4-BE49-F238E27FC236}">
                <a16:creationId xmlns:a16="http://schemas.microsoft.com/office/drawing/2014/main" id="{4629B0F7-B29C-4306-8045-62462FEEECF0}"/>
              </a:ext>
            </a:extLst>
          </xdr:cNvPr>
          <xdr:cNvSpPr/>
        </xdr:nvSpPr>
        <xdr:spPr>
          <a:xfrm>
            <a:off x="3788265" y="1482144"/>
            <a:ext cx="2683873" cy="2307318"/>
          </a:xfrm>
          <a:prstGeom prst="roundRect">
            <a:avLst/>
          </a:prstGeom>
          <a:solidFill>
            <a:schemeClr val="bg1"/>
          </a:solidFill>
          <a:ln w="76200">
            <a:solidFill>
              <a:srgbClr val="8C5CF2"/>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indent="0" algn="ctr"/>
            <a:r>
              <a:rPr lang="en-US" sz="1900" b="1">
                <a:solidFill>
                  <a:srgbClr val="8C5CF2"/>
                </a:solidFill>
                <a:latin typeface="Arial" panose="020B0604020202020204" pitchFamily="34" charset="0"/>
                <a:ea typeface="+mn-ea"/>
                <a:cs typeface="Arial" panose="020B0604020202020204" pitchFamily="34" charset="0"/>
              </a:rPr>
              <a:t>PEOPLE</a:t>
            </a:r>
          </a:p>
        </xdr:txBody>
      </xdr:sp>
      <xdr:pic>
        <xdr:nvPicPr>
          <xdr:cNvPr id="48" name="Picture 13">
            <a:extLst>
              <a:ext uri="{FF2B5EF4-FFF2-40B4-BE49-F238E27FC236}">
                <a16:creationId xmlns:a16="http://schemas.microsoft.com/office/drawing/2014/main" id="{71FCCE39-4EFE-444F-A429-FFB02AC1E4BD}"/>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4438556" y="2127803"/>
            <a:ext cx="1383290" cy="1371600"/>
          </a:xfrm>
          <a:prstGeom prst="rect">
            <a:avLst/>
          </a:prstGeom>
          <a:ln>
            <a:noFill/>
          </a:ln>
        </xdr:spPr>
      </xdr:pic>
    </xdr:grpSp>
    <xdr:clientData/>
  </xdr:twoCellAnchor>
  <xdr:twoCellAnchor>
    <xdr:from>
      <xdr:col>4</xdr:col>
      <xdr:colOff>5960506</xdr:colOff>
      <xdr:row>11</xdr:row>
      <xdr:rowOff>58384</xdr:rowOff>
    </xdr:from>
    <xdr:to>
      <xdr:col>4</xdr:col>
      <xdr:colOff>8479139</xdr:colOff>
      <xdr:row>22</xdr:row>
      <xdr:rowOff>1054</xdr:rowOff>
    </xdr:to>
    <xdr:grpSp>
      <xdr:nvGrpSpPr>
        <xdr:cNvPr id="2" name="Group 1">
          <a:hlinkClick xmlns:r="http://schemas.openxmlformats.org/officeDocument/2006/relationships" r:id="rId4"/>
          <a:extLst>
            <a:ext uri="{FF2B5EF4-FFF2-40B4-BE49-F238E27FC236}">
              <a16:creationId xmlns:a16="http://schemas.microsoft.com/office/drawing/2014/main" id="{9D668BA7-EA4A-880C-853A-77350E1F39FD}"/>
            </a:ext>
          </a:extLst>
        </xdr:cNvPr>
        <xdr:cNvGrpSpPr/>
      </xdr:nvGrpSpPr>
      <xdr:grpSpPr>
        <a:xfrm>
          <a:off x="9630806" y="2318984"/>
          <a:ext cx="2518633" cy="2177870"/>
          <a:chOff x="9556194" y="2296758"/>
          <a:chExt cx="2670538" cy="2300492"/>
        </a:xfrm>
      </xdr:grpSpPr>
      <xdr:sp macro="" textlink="">
        <xdr:nvSpPr>
          <xdr:cNvPr id="54" name="Rectangle: Rounded Corners 6">
            <a:extLst>
              <a:ext uri="{FF2B5EF4-FFF2-40B4-BE49-F238E27FC236}">
                <a16:creationId xmlns:a16="http://schemas.microsoft.com/office/drawing/2014/main" id="{C3333163-E721-42F0-8209-FF95D0B220F9}"/>
              </a:ext>
            </a:extLst>
          </xdr:cNvPr>
          <xdr:cNvSpPr/>
        </xdr:nvSpPr>
        <xdr:spPr>
          <a:xfrm>
            <a:off x="9556194" y="2296758"/>
            <a:ext cx="2670538" cy="2300492"/>
          </a:xfrm>
          <a:prstGeom prst="roundRect">
            <a:avLst/>
          </a:prstGeom>
          <a:solidFill>
            <a:schemeClr val="bg1"/>
          </a:solidFill>
          <a:ln w="76200">
            <a:solidFill>
              <a:srgbClr val="00A2C7"/>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indent="0" algn="ctr"/>
            <a:r>
              <a:rPr lang="en-US" sz="1850" b="1" spc="-10" baseline="0">
                <a:solidFill>
                  <a:srgbClr val="00A2C7"/>
                </a:solidFill>
                <a:latin typeface="Arial" panose="020B0604020202020204" pitchFamily="34" charset="0"/>
                <a:ea typeface="+mn-ea"/>
                <a:cs typeface="Arial" panose="020B0604020202020204" pitchFamily="34" charset="0"/>
              </a:rPr>
              <a:t>ACCOUNTABILITY</a:t>
            </a:r>
          </a:p>
          <a:p>
            <a:pPr marL="0" indent="0" algn="ctr"/>
            <a:endParaRPr lang="en-US" sz="1850" spc="-10" baseline="0">
              <a:solidFill>
                <a:srgbClr val="00A2C7"/>
              </a:solidFill>
              <a:latin typeface="Arial" panose="020B0604020202020204" pitchFamily="34" charset="0"/>
              <a:ea typeface="+mn-ea"/>
              <a:cs typeface="Arial" panose="020B0604020202020204" pitchFamily="34" charset="0"/>
            </a:endParaRPr>
          </a:p>
        </xdr:txBody>
      </xdr:sp>
      <xdr:pic>
        <xdr:nvPicPr>
          <xdr:cNvPr id="56" name="Picture 14" descr="A white and blue gear with a black background&#10;&#10;Description automatically generated">
            <a:extLst>
              <a:ext uri="{FF2B5EF4-FFF2-40B4-BE49-F238E27FC236}">
                <a16:creationId xmlns:a16="http://schemas.microsoft.com/office/drawing/2014/main" id="{CBA0A525-3996-4952-BD7C-57D8EF5628CE}"/>
              </a:ext>
            </a:extLst>
          </xdr:cNvPr>
          <xdr:cNvPicPr>
            <a:picLocks noChangeAspect="1"/>
          </xdr:cNvPicPr>
        </xdr:nvPicPr>
        <xdr:blipFill>
          <a:blip xmlns:r="http://schemas.openxmlformats.org/officeDocument/2006/relationships" r:embed="rId5" cstate="email">
            <a:extLst>
              <a:ext uri="{28A0092B-C50C-407E-A947-70E740481C1C}">
                <a14:useLocalDpi xmlns:a14="http://schemas.microsoft.com/office/drawing/2010/main"/>
              </a:ext>
            </a:extLst>
          </a:blip>
          <a:stretch>
            <a:fillRect/>
          </a:stretch>
        </xdr:blipFill>
        <xdr:spPr>
          <a:xfrm>
            <a:off x="10164913" y="2943058"/>
            <a:ext cx="1453101" cy="1369035"/>
          </a:xfrm>
          <a:prstGeom prst="rect">
            <a:avLst/>
          </a:prstGeom>
          <a:noFill/>
          <a:ln>
            <a:noFill/>
          </a:ln>
        </xdr:spPr>
      </xdr:pic>
    </xdr:grpSp>
    <xdr:clientData/>
  </xdr:twoCellAnchor>
  <xdr:twoCellAnchor>
    <xdr:from>
      <xdr:col>4</xdr:col>
      <xdr:colOff>3041171</xdr:colOff>
      <xdr:row>11</xdr:row>
      <xdr:rowOff>60288</xdr:rowOff>
    </xdr:from>
    <xdr:to>
      <xdr:col>4</xdr:col>
      <xdr:colOff>5561601</xdr:colOff>
      <xdr:row>22</xdr:row>
      <xdr:rowOff>38891</xdr:rowOff>
    </xdr:to>
    <xdr:grpSp>
      <xdr:nvGrpSpPr>
        <xdr:cNvPr id="776" name="Agrupar 722">
          <a:hlinkClick xmlns:r="http://schemas.openxmlformats.org/officeDocument/2006/relationships" r:id="rId6"/>
          <a:extLst>
            <a:ext uri="{FF2B5EF4-FFF2-40B4-BE49-F238E27FC236}">
              <a16:creationId xmlns:a16="http://schemas.microsoft.com/office/drawing/2014/main" id="{2C0797EE-906A-F99D-5EEE-5C599B4C2658}"/>
            </a:ext>
          </a:extLst>
        </xdr:cNvPr>
        <xdr:cNvGrpSpPr/>
      </xdr:nvGrpSpPr>
      <xdr:grpSpPr>
        <a:xfrm>
          <a:off x="6711471" y="2320888"/>
          <a:ext cx="2520430" cy="2213803"/>
          <a:chOff x="6711470" y="1482688"/>
          <a:chExt cx="2672443" cy="2347323"/>
        </a:xfrm>
      </xdr:grpSpPr>
      <xdr:sp macro="" textlink="">
        <xdr:nvSpPr>
          <xdr:cNvPr id="777" name="Rectangle: Rounded Corners 5">
            <a:extLst>
              <a:ext uri="{FF2B5EF4-FFF2-40B4-BE49-F238E27FC236}">
                <a16:creationId xmlns:a16="http://schemas.microsoft.com/office/drawing/2014/main" id="{EC3CAA53-7D52-4C29-9978-053243265F05}"/>
              </a:ext>
            </a:extLst>
          </xdr:cNvPr>
          <xdr:cNvSpPr/>
        </xdr:nvSpPr>
        <xdr:spPr>
          <a:xfrm>
            <a:off x="6711470" y="1482688"/>
            <a:ext cx="2672443" cy="2347323"/>
          </a:xfrm>
          <a:prstGeom prst="roundRect">
            <a:avLst/>
          </a:prstGeom>
          <a:solidFill>
            <a:schemeClr val="bg1"/>
          </a:solidFill>
          <a:ln w="76200">
            <a:solidFill>
              <a:srgbClr val="02A837"/>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indent="0" algn="ctr"/>
            <a:r>
              <a:rPr lang="en-US" sz="1900" b="1">
                <a:solidFill>
                  <a:srgbClr val="02A837"/>
                </a:solidFill>
                <a:latin typeface="Arial" panose="020B0604020202020204" pitchFamily="34" charset="0"/>
                <a:ea typeface="+mn-ea"/>
                <a:cs typeface="Arial" panose="020B0604020202020204" pitchFamily="34" charset="0"/>
              </a:rPr>
              <a:t>PLANET</a:t>
            </a:r>
          </a:p>
        </xdr:txBody>
      </xdr:sp>
      <xdr:pic>
        <xdr:nvPicPr>
          <xdr:cNvPr id="778" name="Picture 15" descr="A logo of a plant&#10;&#10;Description automatically generated">
            <a:extLst>
              <a:ext uri="{FF2B5EF4-FFF2-40B4-BE49-F238E27FC236}">
                <a16:creationId xmlns:a16="http://schemas.microsoft.com/office/drawing/2014/main" id="{BAC6EA47-D6C8-43EB-9B7F-2240619491F4}"/>
              </a:ext>
            </a:extLst>
          </xdr:cNvPr>
          <xdr:cNvPicPr>
            <a:picLocks noChangeAspect="1"/>
          </xdr:cNvPicPr>
        </xdr:nvPicPr>
        <xdr:blipFill>
          <a:blip xmlns:r="http://schemas.openxmlformats.org/officeDocument/2006/relationships" r:embed="rId7" cstate="email">
            <a:extLst>
              <a:ext uri="{BEBA8EAE-BF5A-486C-A8C5-ECC9F3942E4B}">
                <a14:imgProps xmlns:a14="http://schemas.microsoft.com/office/drawing/2010/main">
                  <a14:imgLayer r:embed="rId8">
                    <a14:imgEffect>
                      <a14:backgroundRemoval t="10000" b="90000" l="10000" r="90000">
                        <a14:foregroundMark x1="63338" y1="33951" x2="63338" y2="33951"/>
                        <a14:foregroundMark x1="16405" y1="35663" x2="16405" y2="35663"/>
                        <a14:foregroundMark x1="16405" y1="35663" x2="24536" y2="35663"/>
                        <a14:foregroundMark x1="35949" y1="37090" x2="44080" y2="40514"/>
                        <a14:foregroundMark x1="46790" y1="33951" x2="52639" y2="27247"/>
                        <a14:foregroundMark x1="67760" y1="21398" x2="78745" y2="19971"/>
                        <a14:foregroundMark x1="78745" y1="19971" x2="80456" y2="19971"/>
                        <a14:foregroundMark x1="83880" y1="26106" x2="83880" y2="26106"/>
                        <a14:foregroundMark x1="37233" y1="63481" x2="37233" y2="63481"/>
                      </a14:backgroundRemoval>
                    </a14:imgEffect>
                  </a14:imgLayer>
                </a14:imgProps>
              </a:ext>
              <a:ext uri="{28A0092B-C50C-407E-A947-70E740481C1C}">
                <a14:useLocalDpi xmlns:a14="http://schemas.microsoft.com/office/drawing/2010/main"/>
              </a:ext>
            </a:extLst>
          </a:blip>
          <a:stretch>
            <a:fillRect/>
          </a:stretch>
        </xdr:blipFill>
        <xdr:spPr>
          <a:xfrm>
            <a:off x="7421151" y="2148349"/>
            <a:ext cx="1253081" cy="1371600"/>
          </a:xfrm>
          <a:prstGeom prst="rect">
            <a:avLst/>
          </a:prstGeom>
        </xdr:spPr>
      </xdr:pic>
    </xdr:grpSp>
    <xdr:clientData/>
  </xdr:twoCellAnchor>
  <xdr:twoCellAnchor>
    <xdr:from>
      <xdr:col>2</xdr:col>
      <xdr:colOff>553793</xdr:colOff>
      <xdr:row>11</xdr:row>
      <xdr:rowOff>56206</xdr:rowOff>
    </xdr:from>
    <xdr:to>
      <xdr:col>3</xdr:col>
      <xdr:colOff>1737578</xdr:colOff>
      <xdr:row>22</xdr:row>
      <xdr:rowOff>673</xdr:rowOff>
    </xdr:to>
    <xdr:grpSp>
      <xdr:nvGrpSpPr>
        <xdr:cNvPr id="3" name="Agrupar 2">
          <a:hlinkClick xmlns:r="http://schemas.openxmlformats.org/officeDocument/2006/relationships" r:id="rId9"/>
          <a:extLst>
            <a:ext uri="{FF2B5EF4-FFF2-40B4-BE49-F238E27FC236}">
              <a16:creationId xmlns:a16="http://schemas.microsoft.com/office/drawing/2014/main" id="{BA0F6706-F096-5803-6356-B471155EFB29}"/>
            </a:ext>
          </a:extLst>
        </xdr:cNvPr>
        <xdr:cNvGrpSpPr/>
      </xdr:nvGrpSpPr>
      <xdr:grpSpPr>
        <a:xfrm>
          <a:off x="833193" y="2316806"/>
          <a:ext cx="2517285" cy="2179667"/>
          <a:chOff x="844835" y="2265477"/>
          <a:chExt cx="2506701" cy="2127279"/>
        </a:xfrm>
      </xdr:grpSpPr>
      <xdr:sp macro="" textlink="">
        <xdr:nvSpPr>
          <xdr:cNvPr id="38" name="Rectangle: Rounded Corners 3">
            <a:extLst>
              <a:ext uri="{FF2B5EF4-FFF2-40B4-BE49-F238E27FC236}">
                <a16:creationId xmlns:a16="http://schemas.microsoft.com/office/drawing/2014/main" id="{F516FC98-5C01-40CF-9BA3-5CA496ACAD38}"/>
              </a:ext>
            </a:extLst>
          </xdr:cNvPr>
          <xdr:cNvSpPr/>
        </xdr:nvSpPr>
        <xdr:spPr>
          <a:xfrm>
            <a:off x="844835" y="2265477"/>
            <a:ext cx="2506701" cy="2127279"/>
          </a:xfrm>
          <a:prstGeom prst="roundRect">
            <a:avLst/>
          </a:prstGeom>
          <a:solidFill>
            <a:schemeClr val="bg1"/>
          </a:solidFill>
          <a:ln w="76200">
            <a:solidFill>
              <a:schemeClr val="tx1">
                <a:lumMod val="50000"/>
                <a:lumOff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900" b="1">
                <a:solidFill>
                  <a:schemeClr val="tx1">
                    <a:lumMod val="50000"/>
                    <a:lumOff val="50000"/>
                  </a:schemeClr>
                </a:solidFill>
                <a:latin typeface="Arial" panose="020B0604020202020204" pitchFamily="34" charset="0"/>
                <a:cs typeface="Arial" panose="020B0604020202020204" pitchFamily="34" charset="0"/>
              </a:rPr>
              <a:t>ABOUT AES</a:t>
            </a:r>
          </a:p>
        </xdr:txBody>
      </xdr:sp>
      <xdr:pic>
        <xdr:nvPicPr>
          <xdr:cNvPr id="39" name="Picture 16">
            <a:extLst>
              <a:ext uri="{FF2B5EF4-FFF2-40B4-BE49-F238E27FC236}">
                <a16:creationId xmlns:a16="http://schemas.microsoft.com/office/drawing/2014/main" id="{0079D7BC-F250-4F74-92D7-5E6347DE5DE1}"/>
              </a:ext>
            </a:extLst>
          </xdr:cNvPr>
          <xdr:cNvPicPr>
            <a:picLocks noChangeAspect="1"/>
          </xdr:cNvPicPr>
        </xdr:nvPicPr>
        <xdr:blipFill>
          <a:blip xmlns:r="http://schemas.openxmlformats.org/officeDocument/2006/relationships" r:embed="rId10"/>
          <a:stretch>
            <a:fillRect/>
          </a:stretch>
        </xdr:blipFill>
        <xdr:spPr>
          <a:xfrm>
            <a:off x="1480173" y="2861528"/>
            <a:ext cx="1236026" cy="1262490"/>
          </a:xfrm>
          <a:prstGeom prst="rect">
            <a:avLst/>
          </a:prstGeom>
          <a:ln>
            <a:noFill/>
          </a:ln>
        </xdr:spPr>
      </xdr:pic>
    </xdr:grpSp>
    <xdr:clientData/>
  </xdr:twoCellAnchor>
  <xdr:twoCellAnchor>
    <xdr:from>
      <xdr:col>4</xdr:col>
      <xdr:colOff>5970276</xdr:colOff>
      <xdr:row>24</xdr:row>
      <xdr:rowOff>55390</xdr:rowOff>
    </xdr:from>
    <xdr:to>
      <xdr:col>4</xdr:col>
      <xdr:colOff>8512265</xdr:colOff>
      <xdr:row>35</xdr:row>
      <xdr:rowOff>38100</xdr:rowOff>
    </xdr:to>
    <xdr:grpSp>
      <xdr:nvGrpSpPr>
        <xdr:cNvPr id="4" name="Agrupar 3">
          <a:hlinkClick xmlns:r="http://schemas.openxmlformats.org/officeDocument/2006/relationships" r:id="rId11"/>
          <a:extLst>
            <a:ext uri="{FF2B5EF4-FFF2-40B4-BE49-F238E27FC236}">
              <a16:creationId xmlns:a16="http://schemas.microsoft.com/office/drawing/2014/main" id="{9C5D9C9B-7145-9C97-691E-153B859363B6}"/>
            </a:ext>
          </a:extLst>
        </xdr:cNvPr>
        <xdr:cNvGrpSpPr/>
      </xdr:nvGrpSpPr>
      <xdr:grpSpPr>
        <a:xfrm>
          <a:off x="9640576" y="4957590"/>
          <a:ext cx="2541989" cy="2217910"/>
          <a:chOff x="9636502" y="4692088"/>
          <a:chExt cx="2695303" cy="2225157"/>
        </a:xfrm>
      </xdr:grpSpPr>
      <xdr:sp macro="" textlink="">
        <xdr:nvSpPr>
          <xdr:cNvPr id="57" name="Rectangle: Rounded Corners 12">
            <a:extLst>
              <a:ext uri="{FF2B5EF4-FFF2-40B4-BE49-F238E27FC236}">
                <a16:creationId xmlns:a16="http://schemas.microsoft.com/office/drawing/2014/main" id="{E0210A5F-E7AA-4FF8-A61E-6C3DB6A1569C}"/>
              </a:ext>
            </a:extLst>
          </xdr:cNvPr>
          <xdr:cNvSpPr/>
        </xdr:nvSpPr>
        <xdr:spPr>
          <a:xfrm>
            <a:off x="9636502" y="4692088"/>
            <a:ext cx="2695303" cy="2225157"/>
          </a:xfrm>
          <a:prstGeom prst="roundRect">
            <a:avLst/>
          </a:prstGeom>
          <a:solidFill>
            <a:srgbClr val="F5F5F5"/>
          </a:solidFill>
          <a:ln w="76200">
            <a:solidFill>
              <a:srgbClr val="214ADE"/>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indent="0" algn="ctr"/>
            <a:r>
              <a:rPr lang="en-US" sz="1900" b="1">
                <a:solidFill>
                  <a:srgbClr val="214ADE"/>
                </a:solidFill>
                <a:latin typeface="Arial" panose="020B0604020202020204" pitchFamily="34" charset="0"/>
                <a:ea typeface="+mn-ea"/>
                <a:cs typeface="Arial" panose="020B0604020202020204" pitchFamily="34" charset="0"/>
              </a:rPr>
              <a:t>SASB Index</a:t>
            </a:r>
          </a:p>
        </xdr:txBody>
      </xdr:sp>
      <xdr:pic>
        <xdr:nvPicPr>
          <xdr:cNvPr id="59" name="Picture 17">
            <a:extLst>
              <a:ext uri="{FF2B5EF4-FFF2-40B4-BE49-F238E27FC236}">
                <a16:creationId xmlns:a16="http://schemas.microsoft.com/office/drawing/2014/main" id="{A50C0965-68B6-4637-A415-2A19E788DD4B}"/>
              </a:ext>
            </a:extLst>
          </xdr:cNvPr>
          <xdr:cNvPicPr>
            <a:picLocks noChangeAspect="1"/>
          </xdr:cNvPicPr>
        </xdr:nvPicPr>
        <xdr:blipFill>
          <a:blip xmlns:r="http://schemas.openxmlformats.org/officeDocument/2006/relationships" r:embed="rId12"/>
          <a:stretch>
            <a:fillRect/>
          </a:stretch>
        </xdr:blipFill>
        <xdr:spPr>
          <a:xfrm>
            <a:off x="10304482" y="5315953"/>
            <a:ext cx="1361248" cy="1297205"/>
          </a:xfrm>
          <a:prstGeom prst="rect">
            <a:avLst/>
          </a:prstGeom>
          <a:ln>
            <a:noFill/>
          </a:ln>
        </xdr:spPr>
      </xdr:pic>
    </xdr:grpSp>
    <xdr:clientData/>
  </xdr:twoCellAnchor>
  <xdr:twoCellAnchor>
    <xdr:from>
      <xdr:col>4</xdr:col>
      <xdr:colOff>3033395</xdr:colOff>
      <xdr:row>24</xdr:row>
      <xdr:rowOff>56974</xdr:rowOff>
    </xdr:from>
    <xdr:to>
      <xdr:col>4</xdr:col>
      <xdr:colOff>5568197</xdr:colOff>
      <xdr:row>35</xdr:row>
      <xdr:rowOff>36136</xdr:rowOff>
    </xdr:to>
    <xdr:grpSp>
      <xdr:nvGrpSpPr>
        <xdr:cNvPr id="5" name="Agrupar 4">
          <a:hlinkClick xmlns:r="http://schemas.openxmlformats.org/officeDocument/2006/relationships" r:id="rId13"/>
          <a:extLst>
            <a:ext uri="{FF2B5EF4-FFF2-40B4-BE49-F238E27FC236}">
              <a16:creationId xmlns:a16="http://schemas.microsoft.com/office/drawing/2014/main" id="{D3A70880-78B4-39B3-8F38-338E69BBC5AF}"/>
            </a:ext>
          </a:extLst>
        </xdr:cNvPr>
        <xdr:cNvGrpSpPr/>
      </xdr:nvGrpSpPr>
      <xdr:grpSpPr>
        <a:xfrm>
          <a:off x="6703695" y="4959174"/>
          <a:ext cx="2534802" cy="2214362"/>
          <a:chOff x="6699620" y="4693672"/>
          <a:chExt cx="2687683" cy="2221395"/>
        </a:xfrm>
      </xdr:grpSpPr>
      <xdr:sp macro="" textlink="">
        <xdr:nvSpPr>
          <xdr:cNvPr id="24" name="Rectangle: Rounded Corners 11">
            <a:extLst>
              <a:ext uri="{FF2B5EF4-FFF2-40B4-BE49-F238E27FC236}">
                <a16:creationId xmlns:a16="http://schemas.microsoft.com/office/drawing/2014/main" id="{31FC4CEC-D4C2-4E3E-8792-92B49BC0A962}"/>
              </a:ext>
            </a:extLst>
          </xdr:cNvPr>
          <xdr:cNvSpPr/>
        </xdr:nvSpPr>
        <xdr:spPr>
          <a:xfrm>
            <a:off x="6699620" y="4693672"/>
            <a:ext cx="2687683" cy="2221395"/>
          </a:xfrm>
          <a:prstGeom prst="roundRect">
            <a:avLst/>
          </a:prstGeom>
          <a:solidFill>
            <a:srgbClr val="F5F5F5"/>
          </a:solidFill>
          <a:ln w="76200">
            <a:solidFill>
              <a:srgbClr val="214ADE"/>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indent="0" algn="ctr"/>
            <a:r>
              <a:rPr lang="en-US" sz="1900" b="1">
                <a:solidFill>
                  <a:srgbClr val="214ADE"/>
                </a:solidFill>
                <a:latin typeface="Arial" panose="020B0604020202020204" pitchFamily="34" charset="0"/>
                <a:ea typeface="+mn-ea"/>
                <a:cs typeface="Arial" panose="020B0604020202020204" pitchFamily="34" charset="0"/>
              </a:rPr>
              <a:t>GRI Index</a:t>
            </a:r>
          </a:p>
        </xdr:txBody>
      </xdr:sp>
      <xdr:pic>
        <xdr:nvPicPr>
          <xdr:cNvPr id="50" name="Picture 18">
            <a:extLst>
              <a:ext uri="{FF2B5EF4-FFF2-40B4-BE49-F238E27FC236}">
                <a16:creationId xmlns:a16="http://schemas.microsoft.com/office/drawing/2014/main" id="{A27B1150-472C-451D-826A-C6F259847305}"/>
              </a:ext>
            </a:extLst>
          </xdr:cNvPr>
          <xdr:cNvPicPr>
            <a:picLocks noChangeAspect="1"/>
          </xdr:cNvPicPr>
        </xdr:nvPicPr>
        <xdr:blipFill>
          <a:blip xmlns:r="http://schemas.openxmlformats.org/officeDocument/2006/relationships" r:embed="rId12"/>
          <a:stretch>
            <a:fillRect/>
          </a:stretch>
        </xdr:blipFill>
        <xdr:spPr>
          <a:xfrm>
            <a:off x="7332625" y="5317736"/>
            <a:ext cx="1421673" cy="1297689"/>
          </a:xfrm>
          <a:prstGeom prst="rect">
            <a:avLst/>
          </a:prstGeom>
          <a:ln>
            <a:noFill/>
          </a:ln>
        </xdr:spPr>
      </xdr:pic>
    </xdr:grpSp>
    <xdr:clientData/>
  </xdr:twoCellAnchor>
  <xdr:twoCellAnchor>
    <xdr:from>
      <xdr:col>2</xdr:col>
      <xdr:colOff>549775</xdr:colOff>
      <xdr:row>24</xdr:row>
      <xdr:rowOff>64595</xdr:rowOff>
    </xdr:from>
    <xdr:to>
      <xdr:col>3</xdr:col>
      <xdr:colOff>1736503</xdr:colOff>
      <xdr:row>35</xdr:row>
      <xdr:rowOff>38367</xdr:rowOff>
    </xdr:to>
    <xdr:grpSp>
      <xdr:nvGrpSpPr>
        <xdr:cNvPr id="7" name="Agrupar 6">
          <a:hlinkClick xmlns:r="http://schemas.openxmlformats.org/officeDocument/2006/relationships" r:id="rId14"/>
          <a:extLst>
            <a:ext uri="{FF2B5EF4-FFF2-40B4-BE49-F238E27FC236}">
              <a16:creationId xmlns:a16="http://schemas.microsoft.com/office/drawing/2014/main" id="{74FB3DE2-BB6D-33B4-3BE5-D4ABB964C933}"/>
            </a:ext>
          </a:extLst>
        </xdr:cNvPr>
        <xdr:cNvGrpSpPr/>
      </xdr:nvGrpSpPr>
      <xdr:grpSpPr>
        <a:xfrm>
          <a:off x="829175" y="4966795"/>
          <a:ext cx="2520228" cy="2208972"/>
          <a:chOff x="837322" y="4701292"/>
          <a:chExt cx="2667104" cy="2215680"/>
        </a:xfrm>
      </xdr:grpSpPr>
      <xdr:sp macro="" textlink="">
        <xdr:nvSpPr>
          <xdr:cNvPr id="18" name="Rectangle: Rounded Corners 19">
            <a:extLst>
              <a:ext uri="{FF2B5EF4-FFF2-40B4-BE49-F238E27FC236}">
                <a16:creationId xmlns:a16="http://schemas.microsoft.com/office/drawing/2014/main" id="{EDC5423C-AC35-4A8A-A844-2CD27E0E8910}"/>
              </a:ext>
            </a:extLst>
          </xdr:cNvPr>
          <xdr:cNvSpPr/>
        </xdr:nvSpPr>
        <xdr:spPr>
          <a:xfrm>
            <a:off x="837322" y="4701292"/>
            <a:ext cx="2667104" cy="2215680"/>
          </a:xfrm>
          <a:prstGeom prst="roundRect">
            <a:avLst/>
          </a:prstGeom>
          <a:solidFill>
            <a:srgbClr val="F5F5F5"/>
          </a:solidFill>
          <a:ln w="76200">
            <a:solidFill>
              <a:srgbClr val="214ADE"/>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rIns="0" rtlCol="0" anchor="t"/>
          <a:lstStyle/>
          <a:p>
            <a:pPr marL="0" indent="0" algn="ctr"/>
            <a:r>
              <a:rPr lang="en-US" sz="1900" b="1">
                <a:solidFill>
                  <a:srgbClr val="214ADE"/>
                </a:solidFill>
                <a:latin typeface="Arial" panose="020B0604020202020204" pitchFamily="34" charset="0"/>
                <a:ea typeface="+mn-ea"/>
                <a:cs typeface="Arial" panose="020B0604020202020204" pitchFamily="34" charset="0"/>
              </a:rPr>
              <a:t>About this document</a:t>
            </a:r>
          </a:p>
        </xdr:txBody>
      </xdr:sp>
      <xdr:pic>
        <xdr:nvPicPr>
          <xdr:cNvPr id="19" name="Picture 21">
            <a:extLst>
              <a:ext uri="{FF2B5EF4-FFF2-40B4-BE49-F238E27FC236}">
                <a16:creationId xmlns:a16="http://schemas.microsoft.com/office/drawing/2014/main" id="{EF528581-8065-4F5F-9FB1-AD9934A8CF70}"/>
              </a:ext>
            </a:extLst>
          </xdr:cNvPr>
          <xdr:cNvPicPr>
            <a:picLocks noChangeAspect="1"/>
          </xdr:cNvPicPr>
        </xdr:nvPicPr>
        <xdr:blipFill>
          <a:blip xmlns:r="http://schemas.openxmlformats.org/officeDocument/2006/relationships" r:embed="rId15"/>
          <a:stretch>
            <a:fillRect/>
          </a:stretch>
        </xdr:blipFill>
        <xdr:spPr>
          <a:xfrm>
            <a:off x="1482577" y="5328573"/>
            <a:ext cx="1376593" cy="1297509"/>
          </a:xfrm>
          <a:prstGeom prst="rect">
            <a:avLst/>
          </a:prstGeom>
          <a:ln>
            <a:noFill/>
          </a:ln>
        </xdr:spPr>
      </xdr:pic>
    </xdr:grpSp>
    <xdr:clientData/>
  </xdr:twoCellAnchor>
  <xdr:twoCellAnchor>
    <xdr:from>
      <xdr:col>4</xdr:col>
      <xdr:colOff>134043</xdr:colOff>
      <xdr:row>24</xdr:row>
      <xdr:rowOff>64594</xdr:rowOff>
    </xdr:from>
    <xdr:to>
      <xdr:col>4</xdr:col>
      <xdr:colOff>2645489</xdr:colOff>
      <xdr:row>35</xdr:row>
      <xdr:rowOff>43756</xdr:rowOff>
    </xdr:to>
    <xdr:grpSp>
      <xdr:nvGrpSpPr>
        <xdr:cNvPr id="6" name="Agrupar 5">
          <a:hlinkClick xmlns:r="http://schemas.openxmlformats.org/officeDocument/2006/relationships" r:id="rId16"/>
          <a:extLst>
            <a:ext uri="{FF2B5EF4-FFF2-40B4-BE49-F238E27FC236}">
              <a16:creationId xmlns:a16="http://schemas.microsoft.com/office/drawing/2014/main" id="{FE208BB1-9494-928A-FCEC-F778C7BFF842}"/>
            </a:ext>
          </a:extLst>
        </xdr:cNvPr>
        <xdr:cNvGrpSpPr/>
      </xdr:nvGrpSpPr>
      <xdr:grpSpPr>
        <a:xfrm>
          <a:off x="3804343" y="4966794"/>
          <a:ext cx="2511446" cy="2214362"/>
          <a:chOff x="3800269" y="4701292"/>
          <a:chExt cx="2662918" cy="2221395"/>
        </a:xfrm>
      </xdr:grpSpPr>
      <xdr:sp macro="" textlink="">
        <xdr:nvSpPr>
          <xdr:cNvPr id="21" name="Rectangle: Rounded Corners 10">
            <a:extLst>
              <a:ext uri="{FF2B5EF4-FFF2-40B4-BE49-F238E27FC236}">
                <a16:creationId xmlns:a16="http://schemas.microsoft.com/office/drawing/2014/main" id="{54C1303E-056A-4B13-BB0D-935F2DB34FA8}"/>
              </a:ext>
            </a:extLst>
          </xdr:cNvPr>
          <xdr:cNvSpPr/>
        </xdr:nvSpPr>
        <xdr:spPr>
          <a:xfrm>
            <a:off x="3800269" y="4701292"/>
            <a:ext cx="2662918" cy="2221395"/>
          </a:xfrm>
          <a:prstGeom prst="roundRect">
            <a:avLst/>
          </a:prstGeom>
          <a:solidFill>
            <a:srgbClr val="F5F5F5"/>
          </a:solidFill>
          <a:ln w="76200">
            <a:solidFill>
              <a:srgbClr val="214ADE"/>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indent="0" algn="ctr"/>
            <a:r>
              <a:rPr lang="en-US" sz="1900" b="1">
                <a:solidFill>
                  <a:srgbClr val="214ADE"/>
                </a:solidFill>
                <a:latin typeface="Arial" panose="020B0604020202020204" pitchFamily="34" charset="0"/>
                <a:ea typeface="+mn-ea"/>
                <a:cs typeface="Arial" panose="020B0604020202020204" pitchFamily="34" charset="0"/>
              </a:rPr>
              <a:t>Assurance Statement</a:t>
            </a:r>
          </a:p>
        </xdr:txBody>
      </xdr:sp>
      <xdr:pic>
        <xdr:nvPicPr>
          <xdr:cNvPr id="22" name="Picture 22">
            <a:extLst>
              <a:ext uri="{FF2B5EF4-FFF2-40B4-BE49-F238E27FC236}">
                <a16:creationId xmlns:a16="http://schemas.microsoft.com/office/drawing/2014/main" id="{64288F27-A8A5-40BA-B532-A719B35F7523}"/>
              </a:ext>
            </a:extLst>
          </xdr:cNvPr>
          <xdr:cNvPicPr>
            <a:picLocks noChangeAspect="1"/>
          </xdr:cNvPicPr>
        </xdr:nvPicPr>
        <xdr:blipFill>
          <a:blip xmlns:r="http://schemas.openxmlformats.org/officeDocument/2006/relationships" r:embed="rId17"/>
          <a:stretch>
            <a:fillRect/>
          </a:stretch>
        </xdr:blipFill>
        <xdr:spPr>
          <a:xfrm>
            <a:off x="4429613" y="5331364"/>
            <a:ext cx="1404231" cy="1297689"/>
          </a:xfrm>
          <a:prstGeom prst="rect">
            <a:avLst/>
          </a:prstGeom>
          <a:ln>
            <a:noFill/>
          </a:ln>
        </xdr:spPr>
      </xdr:pic>
    </xdr:grpSp>
    <xdr:clientData/>
  </xdr:twoCellAnchor>
</xdr:wsDr>
</file>

<file path=xl/drawings/drawing10.xml><?xml version="1.0" encoding="utf-8"?>
<xdr:wsDr xmlns:xdr="http://schemas.openxmlformats.org/drawingml/2006/spreadsheetDrawing" xmlns:a="http://schemas.openxmlformats.org/drawingml/2006/main">
  <xdr:twoCellAnchor>
    <xdr:from>
      <xdr:col>9</xdr:col>
      <xdr:colOff>417406</xdr:colOff>
      <xdr:row>0</xdr:row>
      <xdr:rowOff>0</xdr:rowOff>
    </xdr:from>
    <xdr:to>
      <xdr:col>14</xdr:col>
      <xdr:colOff>461817</xdr:colOff>
      <xdr:row>1</xdr:row>
      <xdr:rowOff>272832</xdr:rowOff>
    </xdr:to>
    <xdr:sp macro="" textlink="">
      <xdr:nvSpPr>
        <xdr:cNvPr id="62" name="Retângulo 2">
          <a:extLst>
            <a:ext uri="{FF2B5EF4-FFF2-40B4-BE49-F238E27FC236}">
              <a16:creationId xmlns:a16="http://schemas.microsoft.com/office/drawing/2014/main" id="{12366EDB-8086-491A-BC8E-9CB8300145BC}"/>
            </a:ext>
          </a:extLst>
        </xdr:cNvPr>
        <xdr:cNvSpPr/>
      </xdr:nvSpPr>
      <xdr:spPr>
        <a:xfrm>
          <a:off x="8043820" y="0"/>
          <a:ext cx="2577997" cy="548640"/>
        </a:xfrm>
        <a:prstGeom prst="rect">
          <a:avLst/>
        </a:prstGeom>
        <a:solidFill>
          <a:srgbClr val="8C5CF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600" b="1">
              <a:solidFill>
                <a:schemeClr val="bg1"/>
              </a:solidFill>
              <a:latin typeface="Arial" panose="020B0604020202020204" pitchFamily="34" charset="0"/>
              <a:cs typeface="Arial" panose="020B0604020202020204" pitchFamily="34" charset="0"/>
            </a:rPr>
            <a:t>People </a:t>
          </a:r>
          <a:r>
            <a:rPr lang="pt-BR" sz="1600" b="0" baseline="0">
              <a:solidFill>
                <a:schemeClr val="bg1"/>
              </a:solidFill>
              <a:latin typeface="Arial" panose="020B0604020202020204" pitchFamily="34" charset="0"/>
              <a:cs typeface="Arial" panose="020B0604020202020204" pitchFamily="34" charset="0"/>
            </a:rPr>
            <a:t>|</a:t>
          </a:r>
          <a:r>
            <a:rPr lang="pt-BR" sz="1600" b="1" baseline="0">
              <a:solidFill>
                <a:schemeClr val="bg1"/>
              </a:solidFill>
              <a:latin typeface="Arial" panose="020B0604020202020204" pitchFamily="34" charset="0"/>
              <a:cs typeface="Arial" panose="020B0604020202020204" pitchFamily="34" charset="0"/>
            </a:rPr>
            <a:t> </a:t>
          </a:r>
          <a:r>
            <a:rPr lang="pt-BR" sz="1600" b="0" baseline="0">
              <a:solidFill>
                <a:schemeClr val="bg1"/>
              </a:solidFill>
              <a:latin typeface="Arial" panose="020B0604020202020204" pitchFamily="34" charset="0"/>
              <a:cs typeface="Arial" panose="020B0604020202020204" pitchFamily="34" charset="0"/>
            </a:rPr>
            <a:t>Our People</a:t>
          </a:r>
          <a:endParaRPr lang="pt-BR" sz="1600" b="0">
            <a:solidFill>
              <a:schemeClr val="bg1"/>
            </a:solidFill>
            <a:latin typeface="Arial" panose="020B0604020202020204" pitchFamily="34" charset="0"/>
            <a:cs typeface="Arial" panose="020B0604020202020204" pitchFamily="34" charset="0"/>
          </a:endParaRPr>
        </a:p>
      </xdr:txBody>
    </xdr:sp>
    <xdr:clientData/>
  </xdr:twoCellAnchor>
  <xdr:twoCellAnchor>
    <xdr:from>
      <xdr:col>11</xdr:col>
      <xdr:colOff>232467</xdr:colOff>
      <xdr:row>2</xdr:row>
      <xdr:rowOff>79375</xdr:rowOff>
    </xdr:from>
    <xdr:to>
      <xdr:col>14</xdr:col>
      <xdr:colOff>443857</xdr:colOff>
      <xdr:row>3</xdr:row>
      <xdr:rowOff>102053</xdr:rowOff>
    </xdr:to>
    <xdr:sp macro="" textlink="">
      <xdr:nvSpPr>
        <xdr:cNvPr id="36" name="Retângulo: Cantos Arredondados 3">
          <a:hlinkClick xmlns:r="http://schemas.openxmlformats.org/officeDocument/2006/relationships" r:id="rId1"/>
          <a:extLst>
            <a:ext uri="{FF2B5EF4-FFF2-40B4-BE49-F238E27FC236}">
              <a16:creationId xmlns:a16="http://schemas.microsoft.com/office/drawing/2014/main" id="{31600C79-533C-44E1-9B4C-09BD59DAEB62}"/>
            </a:ext>
          </a:extLst>
        </xdr:cNvPr>
        <xdr:cNvSpPr/>
      </xdr:nvSpPr>
      <xdr:spPr>
        <a:xfrm>
          <a:off x="8872315" y="630991"/>
          <a:ext cx="1731542" cy="298486"/>
        </a:xfrm>
        <a:prstGeom prst="roundRect">
          <a:avLst/>
        </a:prstGeom>
        <a:noFill/>
        <a:ln w="57150">
          <a:solidFill>
            <a:srgbClr val="8C5CF2"/>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100" b="1">
              <a:solidFill>
                <a:sysClr val="windowText" lastClr="000000"/>
              </a:solidFill>
            </a:rPr>
            <a:t>Go to Home</a:t>
          </a:r>
        </a:p>
      </xdr:txBody>
    </xdr:sp>
    <xdr:clientData/>
  </xdr:twoCellAnchor>
  <xdr:twoCellAnchor editAs="oneCell">
    <xdr:from>
      <xdr:col>11</xdr:col>
      <xdr:colOff>287953</xdr:colOff>
      <xdr:row>2</xdr:row>
      <xdr:rowOff>193345</xdr:rowOff>
    </xdr:from>
    <xdr:to>
      <xdr:col>12</xdr:col>
      <xdr:colOff>92609</xdr:colOff>
      <xdr:row>3</xdr:row>
      <xdr:rowOff>240293</xdr:rowOff>
    </xdr:to>
    <xdr:pic>
      <xdr:nvPicPr>
        <xdr:cNvPr id="59" name="Gráfico 4" descr="Gesto de toque duplo com preenchimento sólido">
          <a:extLst>
            <a:ext uri="{FF2B5EF4-FFF2-40B4-BE49-F238E27FC236}">
              <a16:creationId xmlns:a16="http://schemas.microsoft.com/office/drawing/2014/main" id="{28B2F425-0442-440F-B016-B28C6F9B30D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8927801" y="744961"/>
          <a:ext cx="299956" cy="317458"/>
        </a:xfrm>
        <a:prstGeom prst="rect">
          <a:avLst/>
        </a:prstGeom>
      </xdr:spPr>
    </xdr:pic>
    <xdr:clientData/>
  </xdr:twoCellAnchor>
  <xdr:twoCellAnchor>
    <xdr:from>
      <xdr:col>1</xdr:col>
      <xdr:colOff>1765439</xdr:colOff>
      <xdr:row>0</xdr:row>
      <xdr:rowOff>121868</xdr:rowOff>
    </xdr:from>
    <xdr:to>
      <xdr:col>9</xdr:col>
      <xdr:colOff>352425</xdr:colOff>
      <xdr:row>2</xdr:row>
      <xdr:rowOff>49191</xdr:rowOff>
    </xdr:to>
    <xdr:sp macro="" textlink="">
      <xdr:nvSpPr>
        <xdr:cNvPr id="4" name="CaixaDeTexto 6">
          <a:hlinkClick xmlns:r="http://schemas.openxmlformats.org/officeDocument/2006/relationships" r:id="rId4"/>
          <a:extLst>
            <a:ext uri="{FF2B5EF4-FFF2-40B4-BE49-F238E27FC236}">
              <a16:creationId xmlns:a16="http://schemas.microsoft.com/office/drawing/2014/main" id="{5AA46C53-3ADE-4BEA-80A7-17F308BCF8DE}"/>
            </a:ext>
          </a:extLst>
        </xdr:cNvPr>
        <xdr:cNvSpPr txBox="1"/>
      </xdr:nvSpPr>
      <xdr:spPr>
        <a:xfrm>
          <a:off x="2011390" y="121868"/>
          <a:ext cx="5741915" cy="4728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100" b="1">
              <a:latin typeface="Arial" panose="020B0604020202020204" pitchFamily="34" charset="0"/>
              <a:cs typeface="Arial" panose="020B0604020202020204" pitchFamily="34" charset="0"/>
            </a:rPr>
            <a:t>Excel data tables - </a:t>
          </a:r>
          <a:r>
            <a:rPr lang="pt-BR" sz="1100" b="1" baseline="0">
              <a:latin typeface="Arial" panose="020B0604020202020204" pitchFamily="34" charset="0"/>
              <a:cs typeface="Arial" panose="020B0604020202020204" pitchFamily="34" charset="0"/>
            </a:rPr>
            <a:t>Sustainability Report 2023</a:t>
          </a:r>
        </a:p>
        <a:p>
          <a:endParaRPr lang="pt-BR" sz="600" b="1" baseline="0">
            <a:latin typeface="Arial" panose="020B0604020202020204" pitchFamily="34" charset="0"/>
            <a:cs typeface="Arial" panose="020B0604020202020204" pitchFamily="34" charset="0"/>
          </a:endParaRPr>
        </a:p>
        <a:p>
          <a:r>
            <a:rPr lang="pt-BR" sz="900">
              <a:solidFill>
                <a:sysClr val="windowText" lastClr="000000"/>
              </a:solidFill>
              <a:effectLst/>
              <a:latin typeface="Arial" panose="020B0604020202020204" pitchFamily="34" charset="0"/>
              <a:ea typeface="+mn-ea"/>
              <a:cs typeface="Arial" panose="020B0604020202020204" pitchFamily="34" charset="0"/>
            </a:rPr>
            <a:t>This</a:t>
          </a:r>
          <a:r>
            <a:rPr lang="pt-BR" sz="900" baseline="0">
              <a:solidFill>
                <a:sysClr val="windowText" lastClr="000000"/>
              </a:solidFill>
              <a:effectLst/>
              <a:latin typeface="Arial" panose="020B0604020202020204" pitchFamily="34" charset="0"/>
              <a:ea typeface="+mn-ea"/>
              <a:cs typeface="Arial" panose="020B0604020202020204" pitchFamily="34" charset="0"/>
            </a:rPr>
            <a:t> excel file is a complementary document for the </a:t>
          </a:r>
          <a:r>
            <a:rPr lang="pt-BR" sz="900" i="1" u="sng" baseline="0">
              <a:solidFill>
                <a:sysClr val="windowText" lastClr="000000"/>
              </a:solidFill>
              <a:effectLst/>
              <a:latin typeface="Arial" panose="020B0604020202020204" pitchFamily="34" charset="0"/>
              <a:ea typeface="+mn-ea"/>
              <a:cs typeface="Arial" panose="020B0604020202020204" pitchFamily="34" charset="0"/>
            </a:rPr>
            <a:t>Improving Lives Report 2023</a:t>
          </a:r>
          <a:r>
            <a:rPr lang="pt-BR" sz="900" i="1" u="none" baseline="0">
              <a:solidFill>
                <a:sysClr val="windowText" lastClr="000000"/>
              </a:solidFill>
              <a:effectLst/>
              <a:latin typeface="Arial" panose="020B0604020202020204" pitchFamily="34" charset="0"/>
              <a:ea typeface="+mn-ea"/>
              <a:cs typeface="Arial" panose="020B0604020202020204" pitchFamily="34" charset="0"/>
            </a:rPr>
            <a:t> </a:t>
          </a:r>
          <a:r>
            <a:rPr lang="pt-BR" sz="900" baseline="0">
              <a:solidFill>
                <a:sysClr val="windowText" lastClr="000000"/>
              </a:solidFill>
              <a:effectLst/>
              <a:latin typeface="Arial" panose="020B0604020202020204" pitchFamily="34" charset="0"/>
              <a:ea typeface="+mn-ea"/>
              <a:cs typeface="Arial" panose="020B0604020202020204" pitchFamily="34" charset="0"/>
            </a:rPr>
            <a:t>of The AES Corporation.</a:t>
          </a:r>
          <a:endParaRPr lang="pt-BR" sz="900">
            <a:solidFill>
              <a:srgbClr val="FF0000"/>
            </a:solidFill>
            <a:effectLst/>
            <a:latin typeface="Arial" panose="020B0604020202020204" pitchFamily="34" charset="0"/>
            <a:cs typeface="Arial" panose="020B0604020202020204" pitchFamily="34" charset="0"/>
          </a:endParaRPr>
        </a:p>
      </xdr:txBody>
    </xdr:sp>
    <xdr:clientData/>
  </xdr:twoCellAnchor>
  <xdr:twoCellAnchor>
    <xdr:from>
      <xdr:col>1</xdr:col>
      <xdr:colOff>1765439</xdr:colOff>
      <xdr:row>2</xdr:row>
      <xdr:rowOff>47625</xdr:rowOff>
    </xdr:from>
    <xdr:to>
      <xdr:col>6</xdr:col>
      <xdr:colOff>76201</xdr:colOff>
      <xdr:row>3</xdr:row>
      <xdr:rowOff>62266</xdr:rowOff>
    </xdr:to>
    <xdr:sp macro="" textlink="">
      <xdr:nvSpPr>
        <xdr:cNvPr id="3" name="CaixaDeTexto 6">
          <a:hlinkClick xmlns:r="http://schemas.openxmlformats.org/officeDocument/2006/relationships" r:id="rId5"/>
          <a:extLst>
            <a:ext uri="{FF2B5EF4-FFF2-40B4-BE49-F238E27FC236}">
              <a16:creationId xmlns:a16="http://schemas.microsoft.com/office/drawing/2014/main" id="{E1179BE1-4CED-4335-88BB-8078FDCD6EAE}"/>
            </a:ext>
          </a:extLst>
        </xdr:cNvPr>
        <xdr:cNvSpPr txBox="1"/>
      </xdr:nvSpPr>
      <xdr:spPr>
        <a:xfrm>
          <a:off x="2013089" y="600075"/>
          <a:ext cx="4044812" cy="2908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r>
            <a:rPr lang="pt-BR" sz="900" b="0">
              <a:solidFill>
                <a:sysClr val="windowText" lastClr="000000"/>
              </a:solidFill>
              <a:effectLst/>
              <a:latin typeface="Arial" panose="020B0604020202020204" pitchFamily="34" charset="0"/>
              <a:ea typeface="+mn-ea"/>
              <a:cs typeface="Arial" panose="020B0604020202020204" pitchFamily="34" charset="0"/>
            </a:rPr>
            <a:t>The</a:t>
          </a:r>
          <a:r>
            <a:rPr lang="pt-BR" sz="1800" b="0">
              <a:solidFill>
                <a:sysClr val="windowText" lastClr="000000"/>
              </a:solidFill>
              <a:effectLst/>
              <a:latin typeface="Arial" panose="020B0604020202020204" pitchFamily="34" charset="0"/>
              <a:ea typeface="+mn-ea"/>
              <a:cs typeface="Arial" panose="020B0604020202020204" pitchFamily="34" charset="0"/>
            </a:rPr>
            <a:t>☆</a:t>
          </a:r>
          <a:r>
            <a:rPr lang="pt-BR" sz="900" b="0">
              <a:solidFill>
                <a:sysClr val="windowText" lastClr="000000"/>
              </a:solidFill>
              <a:effectLst/>
              <a:latin typeface="Arial" panose="020B0604020202020204" pitchFamily="34" charset="0"/>
              <a:ea typeface="+mn-ea"/>
              <a:cs typeface="Arial" panose="020B0604020202020204" pitchFamily="34" charset="0"/>
            </a:rPr>
            <a:t>symbol indicates that the data has received a </a:t>
          </a:r>
          <a:r>
            <a:rPr lang="pt-BR" sz="900" b="0" i="1" u="sng">
              <a:solidFill>
                <a:sysClr val="windowText" lastClr="000000"/>
              </a:solidFill>
              <a:effectLst/>
              <a:latin typeface="Arial" panose="020B0604020202020204" pitchFamily="34" charset="0"/>
              <a:ea typeface="+mn-ea"/>
              <a:cs typeface="Arial" panose="020B0604020202020204" pitchFamily="34" charset="0"/>
            </a:rPr>
            <a:t>third-party assurance</a:t>
          </a:r>
          <a:r>
            <a:rPr lang="pt-BR" sz="900" b="0">
              <a:solidFill>
                <a:sysClr val="windowText" lastClr="000000"/>
              </a:solidFill>
              <a:effectLst/>
              <a:latin typeface="Arial" panose="020B0604020202020204" pitchFamily="34" charset="0"/>
              <a:ea typeface="+mn-ea"/>
              <a:cs typeface="Arial" panose="020B0604020202020204" pitchFamily="34" charset="0"/>
            </a:rPr>
            <a:t>.</a:t>
          </a:r>
          <a:endParaRPr lang="pt-BR" sz="900">
            <a:solidFill>
              <a:srgbClr val="FF0000"/>
            </a:solidFill>
            <a:effectLst/>
            <a:latin typeface="Arial" panose="020B0604020202020204" pitchFamily="34" charset="0"/>
            <a:cs typeface="Arial" panose="020B0604020202020204" pitchFamily="34" charset="0"/>
          </a:endParaRPr>
        </a:p>
      </xdr:txBody>
    </xdr:sp>
    <xdr:clientData/>
  </xdr:twoCellAnchor>
  <xdr:twoCellAnchor editAs="oneCell">
    <xdr:from>
      <xdr:col>1</xdr:col>
      <xdr:colOff>44898</xdr:colOff>
      <xdr:row>0</xdr:row>
      <xdr:rowOff>133274</xdr:rowOff>
    </xdr:from>
    <xdr:to>
      <xdr:col>1</xdr:col>
      <xdr:colOff>1807493</xdr:colOff>
      <xdr:row>3</xdr:row>
      <xdr:rowOff>37375</xdr:rowOff>
    </xdr:to>
    <xdr:pic>
      <xdr:nvPicPr>
        <xdr:cNvPr id="17" name="Imagem 28">
          <a:extLst>
            <a:ext uri="{FF2B5EF4-FFF2-40B4-BE49-F238E27FC236}">
              <a16:creationId xmlns:a16="http://schemas.microsoft.com/office/drawing/2014/main" id="{D7DE2B94-1A15-462E-8A02-3866DEB096C3}"/>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295050" y="133274"/>
          <a:ext cx="1756880" cy="727061"/>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8</xdr:col>
      <xdr:colOff>206189</xdr:colOff>
      <xdr:row>0</xdr:row>
      <xdr:rowOff>0</xdr:rowOff>
    </xdr:from>
    <xdr:to>
      <xdr:col>11</xdr:col>
      <xdr:colOff>1647655</xdr:colOff>
      <xdr:row>2</xdr:row>
      <xdr:rowOff>1876</xdr:rowOff>
    </xdr:to>
    <xdr:sp macro="" textlink="">
      <xdr:nvSpPr>
        <xdr:cNvPr id="28" name="Retângulo 6">
          <a:extLst>
            <a:ext uri="{FF2B5EF4-FFF2-40B4-BE49-F238E27FC236}">
              <a16:creationId xmlns:a16="http://schemas.microsoft.com/office/drawing/2014/main" id="{4B04393B-8102-4385-B29A-1F3A79124D76}"/>
            </a:ext>
          </a:extLst>
        </xdr:cNvPr>
        <xdr:cNvSpPr/>
      </xdr:nvSpPr>
      <xdr:spPr>
        <a:xfrm>
          <a:off x="7385424" y="0"/>
          <a:ext cx="2943055" cy="554700"/>
        </a:xfrm>
        <a:prstGeom prst="rect">
          <a:avLst/>
        </a:prstGeom>
        <a:solidFill>
          <a:srgbClr val="8C5CF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600" b="1">
              <a:solidFill>
                <a:schemeClr val="bg1"/>
              </a:solidFill>
              <a:latin typeface="Arial" panose="020B0604020202020204" pitchFamily="34" charset="0"/>
              <a:cs typeface="Arial" panose="020B0604020202020204" pitchFamily="34" charset="0"/>
            </a:rPr>
            <a:t>People </a:t>
          </a:r>
          <a:r>
            <a:rPr lang="pt-BR" sz="1600" b="0" baseline="0">
              <a:solidFill>
                <a:schemeClr val="bg1"/>
              </a:solidFill>
              <a:latin typeface="Arial" panose="020B0604020202020204" pitchFamily="34" charset="0"/>
              <a:cs typeface="Arial" panose="020B0604020202020204" pitchFamily="34" charset="0"/>
            </a:rPr>
            <a:t>|</a:t>
          </a:r>
          <a:r>
            <a:rPr lang="pt-BR" sz="1600" b="1" baseline="0">
              <a:solidFill>
                <a:schemeClr val="bg1"/>
              </a:solidFill>
              <a:latin typeface="Arial" panose="020B0604020202020204" pitchFamily="34" charset="0"/>
              <a:cs typeface="Arial" panose="020B0604020202020204" pitchFamily="34" charset="0"/>
            </a:rPr>
            <a:t> </a:t>
          </a:r>
          <a:r>
            <a:rPr lang="pt-BR" sz="1600" b="0" baseline="0">
              <a:solidFill>
                <a:schemeClr val="bg1"/>
              </a:solidFill>
              <a:latin typeface="Arial" panose="020B0604020202020204" pitchFamily="34" charset="0"/>
              <a:cs typeface="Arial" panose="020B0604020202020204" pitchFamily="34" charset="0"/>
            </a:rPr>
            <a:t>Talent Management</a:t>
          </a:r>
          <a:endParaRPr lang="pt-BR" sz="1600" b="0">
            <a:solidFill>
              <a:schemeClr val="bg1"/>
            </a:solidFill>
            <a:latin typeface="Arial" panose="020B0604020202020204" pitchFamily="34" charset="0"/>
            <a:cs typeface="Arial" panose="020B0604020202020204" pitchFamily="34" charset="0"/>
          </a:endParaRPr>
        </a:p>
      </xdr:txBody>
    </xdr:sp>
    <xdr:clientData/>
  </xdr:twoCellAnchor>
  <xdr:twoCellAnchor>
    <xdr:from>
      <xdr:col>1</xdr:col>
      <xdr:colOff>1733369</xdr:colOff>
      <xdr:row>0</xdr:row>
      <xdr:rowOff>179596</xdr:rowOff>
    </xdr:from>
    <xdr:to>
      <xdr:col>8</xdr:col>
      <xdr:colOff>433294</xdr:colOff>
      <xdr:row>2</xdr:row>
      <xdr:rowOff>119529</xdr:rowOff>
    </xdr:to>
    <xdr:sp macro="" textlink="">
      <xdr:nvSpPr>
        <xdr:cNvPr id="2" name="CaixaDeTexto 6">
          <a:hlinkClick xmlns:r="http://schemas.openxmlformats.org/officeDocument/2006/relationships" r:id="rId1"/>
          <a:extLst>
            <a:ext uri="{FF2B5EF4-FFF2-40B4-BE49-F238E27FC236}">
              <a16:creationId xmlns:a16="http://schemas.microsoft.com/office/drawing/2014/main" id="{BF5CADDC-7D13-4EB4-BED1-B7090916B6FC}"/>
            </a:ext>
          </a:extLst>
        </xdr:cNvPr>
        <xdr:cNvSpPr txBox="1"/>
      </xdr:nvSpPr>
      <xdr:spPr>
        <a:xfrm>
          <a:off x="1979898" y="179596"/>
          <a:ext cx="5632631" cy="4927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100" b="1">
              <a:latin typeface="Arial" panose="020B0604020202020204" pitchFamily="34" charset="0"/>
              <a:cs typeface="Arial" panose="020B0604020202020204" pitchFamily="34" charset="0"/>
            </a:rPr>
            <a:t>Excel data tables - </a:t>
          </a:r>
          <a:r>
            <a:rPr lang="pt-BR" sz="1100" b="1" baseline="0">
              <a:latin typeface="Arial" panose="020B0604020202020204" pitchFamily="34" charset="0"/>
              <a:cs typeface="Arial" panose="020B0604020202020204" pitchFamily="34" charset="0"/>
            </a:rPr>
            <a:t>Sustainability Report 2023</a:t>
          </a:r>
        </a:p>
        <a:p>
          <a:endParaRPr lang="pt-BR" sz="600" b="1" baseline="0">
            <a:latin typeface="Arial" panose="020B0604020202020204" pitchFamily="34" charset="0"/>
            <a:cs typeface="Arial" panose="020B0604020202020204" pitchFamily="34" charset="0"/>
          </a:endParaRPr>
        </a:p>
        <a:p>
          <a:r>
            <a:rPr lang="pt-BR" sz="900">
              <a:solidFill>
                <a:sysClr val="windowText" lastClr="000000"/>
              </a:solidFill>
              <a:effectLst/>
              <a:latin typeface="Arial" panose="020B0604020202020204" pitchFamily="34" charset="0"/>
              <a:ea typeface="+mn-ea"/>
              <a:cs typeface="Arial" panose="020B0604020202020204" pitchFamily="34" charset="0"/>
            </a:rPr>
            <a:t>This</a:t>
          </a:r>
          <a:r>
            <a:rPr lang="pt-BR" sz="900" baseline="0">
              <a:solidFill>
                <a:sysClr val="windowText" lastClr="000000"/>
              </a:solidFill>
              <a:effectLst/>
              <a:latin typeface="Arial" panose="020B0604020202020204" pitchFamily="34" charset="0"/>
              <a:ea typeface="+mn-ea"/>
              <a:cs typeface="Arial" panose="020B0604020202020204" pitchFamily="34" charset="0"/>
            </a:rPr>
            <a:t> excel file is a complementary document for the </a:t>
          </a:r>
          <a:r>
            <a:rPr lang="pt-BR" sz="900" i="1" u="sng" baseline="0">
              <a:solidFill>
                <a:sysClr val="windowText" lastClr="000000"/>
              </a:solidFill>
              <a:effectLst/>
              <a:latin typeface="Arial" panose="020B0604020202020204" pitchFamily="34" charset="0"/>
              <a:ea typeface="+mn-ea"/>
              <a:cs typeface="Arial" panose="020B0604020202020204" pitchFamily="34" charset="0"/>
            </a:rPr>
            <a:t>Improving Lives Report 2023</a:t>
          </a:r>
          <a:r>
            <a:rPr lang="pt-BR" sz="900" i="1" u="none" baseline="0">
              <a:solidFill>
                <a:srgbClr val="FF0000"/>
              </a:solidFill>
              <a:effectLst/>
              <a:latin typeface="Arial" panose="020B0604020202020204" pitchFamily="34" charset="0"/>
              <a:ea typeface="+mn-ea"/>
              <a:cs typeface="Arial" panose="020B0604020202020204" pitchFamily="34" charset="0"/>
            </a:rPr>
            <a:t> </a:t>
          </a:r>
          <a:r>
            <a:rPr lang="pt-BR" sz="900" baseline="0">
              <a:solidFill>
                <a:sysClr val="windowText" lastClr="000000"/>
              </a:solidFill>
              <a:effectLst/>
              <a:latin typeface="Arial" panose="020B0604020202020204" pitchFamily="34" charset="0"/>
              <a:ea typeface="+mn-ea"/>
              <a:cs typeface="Arial" panose="020B0604020202020204" pitchFamily="34" charset="0"/>
            </a:rPr>
            <a:t>of The AES Corporation.</a:t>
          </a:r>
          <a:endParaRPr lang="pt-BR" sz="900">
            <a:solidFill>
              <a:srgbClr val="FF0000"/>
            </a:solidFill>
            <a:effectLst/>
            <a:latin typeface="Arial" panose="020B0604020202020204" pitchFamily="34" charset="0"/>
            <a:cs typeface="Arial" panose="020B0604020202020204" pitchFamily="34" charset="0"/>
          </a:endParaRPr>
        </a:p>
      </xdr:txBody>
    </xdr:sp>
    <xdr:clientData/>
  </xdr:twoCellAnchor>
  <xdr:twoCellAnchor>
    <xdr:from>
      <xdr:col>1</xdr:col>
      <xdr:colOff>1733369</xdr:colOff>
      <xdr:row>2</xdr:row>
      <xdr:rowOff>82611</xdr:rowOff>
    </xdr:from>
    <xdr:to>
      <xdr:col>6</xdr:col>
      <xdr:colOff>8468</xdr:colOff>
      <xdr:row>3</xdr:row>
      <xdr:rowOff>90012</xdr:rowOff>
    </xdr:to>
    <xdr:sp macro="" textlink="">
      <xdr:nvSpPr>
        <xdr:cNvPr id="3" name="CaixaDeTexto 6">
          <a:hlinkClick xmlns:r="http://schemas.openxmlformats.org/officeDocument/2006/relationships" r:id="rId2"/>
          <a:extLst>
            <a:ext uri="{FF2B5EF4-FFF2-40B4-BE49-F238E27FC236}">
              <a16:creationId xmlns:a16="http://schemas.microsoft.com/office/drawing/2014/main" id="{DC355EBE-C9AB-4CFF-B872-DB963B688161}"/>
            </a:ext>
          </a:extLst>
        </xdr:cNvPr>
        <xdr:cNvSpPr txBox="1"/>
      </xdr:nvSpPr>
      <xdr:spPr>
        <a:xfrm>
          <a:off x="1978902" y="624478"/>
          <a:ext cx="4049366" cy="2783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r>
            <a:rPr lang="pt-BR" sz="900" b="0">
              <a:solidFill>
                <a:sysClr val="windowText" lastClr="000000"/>
              </a:solidFill>
              <a:effectLst/>
              <a:latin typeface="Arial" panose="020B0604020202020204" pitchFamily="34" charset="0"/>
              <a:ea typeface="+mn-ea"/>
              <a:cs typeface="Arial" panose="020B0604020202020204" pitchFamily="34" charset="0"/>
            </a:rPr>
            <a:t>The</a:t>
          </a:r>
          <a:r>
            <a:rPr lang="pt-BR" sz="1800" b="0">
              <a:solidFill>
                <a:sysClr val="windowText" lastClr="000000"/>
              </a:solidFill>
              <a:effectLst/>
              <a:latin typeface="Arial" panose="020B0604020202020204" pitchFamily="34" charset="0"/>
              <a:ea typeface="+mn-ea"/>
              <a:cs typeface="Arial" panose="020B0604020202020204" pitchFamily="34" charset="0"/>
            </a:rPr>
            <a:t>☆</a:t>
          </a:r>
          <a:r>
            <a:rPr lang="pt-BR" sz="900" b="0">
              <a:solidFill>
                <a:sysClr val="windowText" lastClr="000000"/>
              </a:solidFill>
              <a:effectLst/>
              <a:latin typeface="Arial" panose="020B0604020202020204" pitchFamily="34" charset="0"/>
              <a:ea typeface="+mn-ea"/>
              <a:cs typeface="Arial" panose="020B0604020202020204" pitchFamily="34" charset="0"/>
            </a:rPr>
            <a:t>symbol indicates that the data has received a </a:t>
          </a:r>
          <a:r>
            <a:rPr lang="pt-BR" sz="900" b="0" i="1" u="sng">
              <a:solidFill>
                <a:sysClr val="windowText" lastClr="000000"/>
              </a:solidFill>
              <a:effectLst/>
              <a:latin typeface="Arial" panose="020B0604020202020204" pitchFamily="34" charset="0"/>
              <a:ea typeface="+mn-ea"/>
              <a:cs typeface="Arial" panose="020B0604020202020204" pitchFamily="34" charset="0"/>
            </a:rPr>
            <a:t>third-party assurance</a:t>
          </a:r>
          <a:r>
            <a:rPr lang="pt-BR" sz="900" b="0">
              <a:solidFill>
                <a:sysClr val="windowText" lastClr="000000"/>
              </a:solidFill>
              <a:effectLst/>
              <a:latin typeface="Arial" panose="020B0604020202020204" pitchFamily="34" charset="0"/>
              <a:ea typeface="+mn-ea"/>
              <a:cs typeface="Arial" panose="020B0604020202020204" pitchFamily="34" charset="0"/>
            </a:rPr>
            <a:t>.</a:t>
          </a:r>
          <a:endParaRPr lang="pt-BR" sz="900">
            <a:solidFill>
              <a:srgbClr val="FF0000"/>
            </a:solidFill>
            <a:effectLst/>
            <a:latin typeface="Arial" panose="020B0604020202020204" pitchFamily="34" charset="0"/>
            <a:cs typeface="Arial" panose="020B0604020202020204" pitchFamily="34" charset="0"/>
          </a:endParaRPr>
        </a:p>
      </xdr:txBody>
    </xdr:sp>
    <xdr:clientData/>
  </xdr:twoCellAnchor>
  <xdr:twoCellAnchor editAs="oneCell">
    <xdr:from>
      <xdr:col>1</xdr:col>
      <xdr:colOff>12828</xdr:colOff>
      <xdr:row>0</xdr:row>
      <xdr:rowOff>191002</xdr:rowOff>
    </xdr:from>
    <xdr:to>
      <xdr:col>1</xdr:col>
      <xdr:colOff>1773518</xdr:colOff>
      <xdr:row>3</xdr:row>
      <xdr:rowOff>55596</xdr:rowOff>
    </xdr:to>
    <xdr:pic>
      <xdr:nvPicPr>
        <xdr:cNvPr id="6" name="Imagem 24">
          <a:extLst>
            <a:ext uri="{FF2B5EF4-FFF2-40B4-BE49-F238E27FC236}">
              <a16:creationId xmlns:a16="http://schemas.microsoft.com/office/drawing/2014/main" id="{85B296B2-1853-4356-A2C8-2481133F7FCF}"/>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62980" y="191002"/>
          <a:ext cx="1756880" cy="697079"/>
        </a:xfrm>
        <a:prstGeom prst="rect">
          <a:avLst/>
        </a:prstGeom>
      </xdr:spPr>
    </xdr:pic>
    <xdr:clientData/>
  </xdr:twoCellAnchor>
  <xdr:twoCellAnchor>
    <xdr:from>
      <xdr:col>10</xdr:col>
      <xdr:colOff>392905</xdr:colOff>
      <xdr:row>2</xdr:row>
      <xdr:rowOff>95250</xdr:rowOff>
    </xdr:from>
    <xdr:to>
      <xdr:col>11</xdr:col>
      <xdr:colOff>1645871</xdr:colOff>
      <xdr:row>3</xdr:row>
      <xdr:rowOff>112636</xdr:rowOff>
    </xdr:to>
    <xdr:sp macro="" textlink="">
      <xdr:nvSpPr>
        <xdr:cNvPr id="24" name="Retângulo: Cantos Arredondados 3">
          <a:hlinkClick xmlns:r="http://schemas.openxmlformats.org/officeDocument/2006/relationships" r:id="rId4"/>
          <a:extLst>
            <a:ext uri="{FF2B5EF4-FFF2-40B4-BE49-F238E27FC236}">
              <a16:creationId xmlns:a16="http://schemas.microsoft.com/office/drawing/2014/main" id="{0C9E31D8-E12A-4B77-B4F5-7A2FA58D7CBA}"/>
            </a:ext>
          </a:extLst>
        </xdr:cNvPr>
        <xdr:cNvSpPr/>
      </xdr:nvSpPr>
      <xdr:spPr>
        <a:xfrm>
          <a:off x="8624093" y="642938"/>
          <a:ext cx="1709372" cy="291229"/>
        </a:xfrm>
        <a:prstGeom prst="roundRect">
          <a:avLst/>
        </a:prstGeom>
        <a:noFill/>
        <a:ln w="57150">
          <a:solidFill>
            <a:srgbClr val="8C5CF2"/>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100" b="1">
              <a:solidFill>
                <a:sysClr val="windowText" lastClr="000000"/>
              </a:solidFill>
            </a:rPr>
            <a:t>Go to Home</a:t>
          </a:r>
        </a:p>
      </xdr:txBody>
    </xdr:sp>
    <xdr:clientData/>
  </xdr:twoCellAnchor>
  <xdr:twoCellAnchor editAs="oneCell">
    <xdr:from>
      <xdr:col>10</xdr:col>
      <xdr:colOff>448391</xdr:colOff>
      <xdr:row>2</xdr:row>
      <xdr:rowOff>209220</xdr:rowOff>
    </xdr:from>
    <xdr:to>
      <xdr:col>11</xdr:col>
      <xdr:colOff>303529</xdr:colOff>
      <xdr:row>3</xdr:row>
      <xdr:rowOff>248494</xdr:rowOff>
    </xdr:to>
    <xdr:pic>
      <xdr:nvPicPr>
        <xdr:cNvPr id="25" name="Gráfico 4" descr="Gesto de toque duplo com preenchimento sólido">
          <a:extLst>
            <a:ext uri="{FF2B5EF4-FFF2-40B4-BE49-F238E27FC236}">
              <a16:creationId xmlns:a16="http://schemas.microsoft.com/office/drawing/2014/main" id="{A858723E-7868-40DD-875D-84E21A174B7F}"/>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8679579" y="756908"/>
          <a:ext cx="304718" cy="311689"/>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4</xdr:col>
      <xdr:colOff>727030</xdr:colOff>
      <xdr:row>0</xdr:row>
      <xdr:rowOff>0</xdr:rowOff>
    </xdr:from>
    <xdr:to>
      <xdr:col>7</xdr:col>
      <xdr:colOff>15548</xdr:colOff>
      <xdr:row>1</xdr:row>
      <xdr:rowOff>275720</xdr:rowOff>
    </xdr:to>
    <xdr:sp macro="" textlink="">
      <xdr:nvSpPr>
        <xdr:cNvPr id="3" name="Retângulo 2">
          <a:extLst>
            <a:ext uri="{FF2B5EF4-FFF2-40B4-BE49-F238E27FC236}">
              <a16:creationId xmlns:a16="http://schemas.microsoft.com/office/drawing/2014/main" id="{7895762C-AB2E-4EE6-92C5-334A4E5AF656}"/>
            </a:ext>
          </a:extLst>
        </xdr:cNvPr>
        <xdr:cNvSpPr/>
      </xdr:nvSpPr>
      <xdr:spPr>
        <a:xfrm>
          <a:off x="8291813" y="0"/>
          <a:ext cx="2693590" cy="551807"/>
        </a:xfrm>
        <a:prstGeom prst="rect">
          <a:avLst/>
        </a:prstGeom>
        <a:solidFill>
          <a:srgbClr val="8C5CF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600" b="1">
              <a:solidFill>
                <a:schemeClr val="bg1"/>
              </a:solidFill>
              <a:latin typeface="Arial" panose="020B0604020202020204" pitchFamily="34" charset="0"/>
              <a:cs typeface="Arial" panose="020B0604020202020204" pitchFamily="34" charset="0"/>
            </a:rPr>
            <a:t>People </a:t>
          </a:r>
          <a:r>
            <a:rPr lang="pt-BR" sz="1600" b="0" baseline="0">
              <a:solidFill>
                <a:schemeClr val="bg1"/>
              </a:solidFill>
              <a:latin typeface="Arial" panose="020B0604020202020204" pitchFamily="34" charset="0"/>
              <a:cs typeface="Arial" panose="020B0604020202020204" pitchFamily="34" charset="0"/>
            </a:rPr>
            <a:t>|</a:t>
          </a:r>
          <a:r>
            <a:rPr lang="pt-BR" sz="1600" b="1" baseline="0">
              <a:solidFill>
                <a:schemeClr val="bg1"/>
              </a:solidFill>
              <a:latin typeface="Arial" panose="020B0604020202020204" pitchFamily="34" charset="0"/>
              <a:cs typeface="Arial" panose="020B0604020202020204" pitchFamily="34" charset="0"/>
            </a:rPr>
            <a:t> </a:t>
          </a:r>
          <a:r>
            <a:rPr lang="pt-BR" sz="1600" b="0" baseline="0">
              <a:solidFill>
                <a:schemeClr val="bg1"/>
              </a:solidFill>
              <a:latin typeface="Arial" panose="020B0604020202020204" pitchFamily="34" charset="0"/>
              <a:cs typeface="Arial" panose="020B0604020202020204" pitchFamily="34" charset="0"/>
            </a:rPr>
            <a:t>Health and Safety</a:t>
          </a:r>
        </a:p>
      </xdr:txBody>
    </xdr:sp>
    <xdr:clientData/>
  </xdr:twoCellAnchor>
  <xdr:twoCellAnchor>
    <xdr:from>
      <xdr:col>1</xdr:col>
      <xdr:colOff>1688790</xdr:colOff>
      <xdr:row>0</xdr:row>
      <xdr:rowOff>133350</xdr:rowOff>
    </xdr:from>
    <xdr:to>
      <xdr:col>4</xdr:col>
      <xdr:colOff>556846</xdr:colOff>
      <xdr:row>2</xdr:row>
      <xdr:rowOff>76506</xdr:rowOff>
    </xdr:to>
    <xdr:sp macro="" textlink="">
      <xdr:nvSpPr>
        <xdr:cNvPr id="4" name="CaixaDeTexto 6">
          <a:hlinkClick xmlns:r="http://schemas.openxmlformats.org/officeDocument/2006/relationships" r:id="rId1"/>
          <a:extLst>
            <a:ext uri="{FF2B5EF4-FFF2-40B4-BE49-F238E27FC236}">
              <a16:creationId xmlns:a16="http://schemas.microsoft.com/office/drawing/2014/main" id="{21917C1E-177F-4F21-A766-F43609E8CFD8}"/>
            </a:ext>
          </a:extLst>
        </xdr:cNvPr>
        <xdr:cNvSpPr txBox="1"/>
      </xdr:nvSpPr>
      <xdr:spPr>
        <a:xfrm>
          <a:off x="1933609" y="133350"/>
          <a:ext cx="6182032" cy="4939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100" b="1">
              <a:latin typeface="Arial" panose="020B0604020202020204" pitchFamily="34" charset="0"/>
              <a:cs typeface="Arial" panose="020B0604020202020204" pitchFamily="34" charset="0"/>
            </a:rPr>
            <a:t>Excel data tables - </a:t>
          </a:r>
          <a:r>
            <a:rPr lang="pt-BR" sz="1100" b="1" baseline="0">
              <a:latin typeface="Arial" panose="020B0604020202020204" pitchFamily="34" charset="0"/>
              <a:cs typeface="Arial" panose="020B0604020202020204" pitchFamily="34" charset="0"/>
            </a:rPr>
            <a:t>Sustainability Report 2023</a:t>
          </a:r>
        </a:p>
        <a:p>
          <a:endParaRPr lang="pt-BR" sz="600" b="1" baseline="0">
            <a:latin typeface="Arial" panose="020B0604020202020204" pitchFamily="34" charset="0"/>
            <a:cs typeface="Arial" panose="020B0604020202020204" pitchFamily="34" charset="0"/>
          </a:endParaRPr>
        </a:p>
        <a:p>
          <a:r>
            <a:rPr lang="pt-BR" sz="900">
              <a:solidFill>
                <a:sysClr val="windowText" lastClr="000000"/>
              </a:solidFill>
              <a:effectLst/>
              <a:latin typeface="Arial" panose="020B0604020202020204" pitchFamily="34" charset="0"/>
              <a:ea typeface="+mn-ea"/>
              <a:cs typeface="Arial" panose="020B0604020202020204" pitchFamily="34" charset="0"/>
            </a:rPr>
            <a:t>This</a:t>
          </a:r>
          <a:r>
            <a:rPr lang="pt-BR" sz="900" baseline="0">
              <a:solidFill>
                <a:sysClr val="windowText" lastClr="000000"/>
              </a:solidFill>
              <a:effectLst/>
              <a:latin typeface="Arial" panose="020B0604020202020204" pitchFamily="34" charset="0"/>
              <a:ea typeface="+mn-ea"/>
              <a:cs typeface="Arial" panose="020B0604020202020204" pitchFamily="34" charset="0"/>
            </a:rPr>
            <a:t> excel file is a complementary document for the </a:t>
          </a:r>
          <a:r>
            <a:rPr lang="pt-BR" sz="900" i="1" u="sng" baseline="0">
              <a:solidFill>
                <a:sysClr val="windowText" lastClr="000000"/>
              </a:solidFill>
              <a:effectLst/>
              <a:latin typeface="Arial" panose="020B0604020202020204" pitchFamily="34" charset="0"/>
              <a:ea typeface="+mn-ea"/>
              <a:cs typeface="Arial" panose="020B0604020202020204" pitchFamily="34" charset="0"/>
            </a:rPr>
            <a:t>Improving Lives Report 2023</a:t>
          </a:r>
          <a:r>
            <a:rPr lang="pt-BR" sz="900" i="1" u="none" baseline="0">
              <a:solidFill>
                <a:sysClr val="windowText" lastClr="000000"/>
              </a:solidFill>
              <a:effectLst/>
              <a:latin typeface="Arial" panose="020B0604020202020204" pitchFamily="34" charset="0"/>
              <a:ea typeface="+mn-ea"/>
              <a:cs typeface="Arial" panose="020B0604020202020204" pitchFamily="34" charset="0"/>
            </a:rPr>
            <a:t> </a:t>
          </a:r>
          <a:r>
            <a:rPr lang="pt-BR" sz="900" baseline="0">
              <a:solidFill>
                <a:sysClr val="windowText" lastClr="000000"/>
              </a:solidFill>
              <a:effectLst/>
              <a:latin typeface="Arial" panose="020B0604020202020204" pitchFamily="34" charset="0"/>
              <a:ea typeface="+mn-ea"/>
              <a:cs typeface="Arial" panose="020B0604020202020204" pitchFamily="34" charset="0"/>
            </a:rPr>
            <a:t>of The AES Corporation.</a:t>
          </a:r>
          <a:endParaRPr lang="pt-BR" sz="900">
            <a:solidFill>
              <a:srgbClr val="FF0000"/>
            </a:solidFill>
            <a:effectLst/>
            <a:latin typeface="Arial" panose="020B0604020202020204" pitchFamily="34" charset="0"/>
            <a:cs typeface="Arial" panose="020B0604020202020204" pitchFamily="34" charset="0"/>
          </a:endParaRPr>
        </a:p>
      </xdr:txBody>
    </xdr:sp>
    <xdr:clientData/>
  </xdr:twoCellAnchor>
  <xdr:twoCellAnchor>
    <xdr:from>
      <xdr:col>1</xdr:col>
      <xdr:colOff>1688790</xdr:colOff>
      <xdr:row>2</xdr:row>
      <xdr:rowOff>58616</xdr:rowOff>
    </xdr:from>
    <xdr:to>
      <xdr:col>2</xdr:col>
      <xdr:colOff>410308</xdr:colOff>
      <xdr:row>3</xdr:row>
      <xdr:rowOff>68832</xdr:rowOff>
    </xdr:to>
    <xdr:sp macro="" textlink="">
      <xdr:nvSpPr>
        <xdr:cNvPr id="10" name="CaixaDeTexto 6">
          <a:hlinkClick xmlns:r="http://schemas.openxmlformats.org/officeDocument/2006/relationships" r:id="rId2"/>
          <a:extLst>
            <a:ext uri="{FF2B5EF4-FFF2-40B4-BE49-F238E27FC236}">
              <a16:creationId xmlns:a16="http://schemas.microsoft.com/office/drawing/2014/main" id="{5B9EE72B-E0FC-4E12-8649-0B004E050CD9}"/>
            </a:ext>
          </a:extLst>
        </xdr:cNvPr>
        <xdr:cNvSpPr txBox="1"/>
      </xdr:nvSpPr>
      <xdr:spPr>
        <a:xfrm>
          <a:off x="1937905" y="615462"/>
          <a:ext cx="4099480" cy="28863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r>
            <a:rPr lang="pt-BR" sz="900" b="0">
              <a:solidFill>
                <a:sysClr val="windowText" lastClr="000000"/>
              </a:solidFill>
              <a:effectLst/>
              <a:latin typeface="Arial" panose="020B0604020202020204" pitchFamily="34" charset="0"/>
              <a:ea typeface="+mn-ea"/>
              <a:cs typeface="Arial" panose="020B0604020202020204" pitchFamily="34" charset="0"/>
            </a:rPr>
            <a:t>The</a:t>
          </a:r>
          <a:r>
            <a:rPr lang="pt-BR" sz="1800" b="0">
              <a:solidFill>
                <a:sysClr val="windowText" lastClr="000000"/>
              </a:solidFill>
              <a:effectLst/>
              <a:latin typeface="Arial" panose="020B0604020202020204" pitchFamily="34" charset="0"/>
              <a:ea typeface="+mn-ea"/>
              <a:cs typeface="Arial" panose="020B0604020202020204" pitchFamily="34" charset="0"/>
            </a:rPr>
            <a:t>☆</a:t>
          </a:r>
          <a:r>
            <a:rPr lang="pt-BR" sz="900" b="0">
              <a:solidFill>
                <a:sysClr val="windowText" lastClr="000000"/>
              </a:solidFill>
              <a:effectLst/>
              <a:latin typeface="Arial" panose="020B0604020202020204" pitchFamily="34" charset="0"/>
              <a:ea typeface="+mn-ea"/>
              <a:cs typeface="Arial" panose="020B0604020202020204" pitchFamily="34" charset="0"/>
            </a:rPr>
            <a:t>symbol indicates that the data has received a </a:t>
          </a:r>
          <a:r>
            <a:rPr lang="pt-BR" sz="900" b="0" i="1" u="sng">
              <a:solidFill>
                <a:sysClr val="windowText" lastClr="000000"/>
              </a:solidFill>
              <a:effectLst/>
              <a:latin typeface="Arial" panose="020B0604020202020204" pitchFamily="34" charset="0"/>
              <a:ea typeface="+mn-ea"/>
              <a:cs typeface="Arial" panose="020B0604020202020204" pitchFamily="34" charset="0"/>
            </a:rPr>
            <a:t>third-party assurance</a:t>
          </a:r>
          <a:r>
            <a:rPr lang="pt-BR" sz="900" b="0">
              <a:solidFill>
                <a:sysClr val="windowText" lastClr="000000"/>
              </a:solidFill>
              <a:effectLst/>
              <a:latin typeface="Arial" panose="020B0604020202020204" pitchFamily="34" charset="0"/>
              <a:ea typeface="+mn-ea"/>
              <a:cs typeface="Arial" panose="020B0604020202020204" pitchFamily="34" charset="0"/>
            </a:rPr>
            <a:t>.</a:t>
          </a:r>
          <a:endParaRPr lang="pt-BR" sz="900">
            <a:solidFill>
              <a:srgbClr val="FF0000"/>
            </a:solidFill>
            <a:effectLst/>
            <a:latin typeface="Arial" panose="020B0604020202020204" pitchFamily="34" charset="0"/>
            <a:cs typeface="Arial" panose="020B0604020202020204" pitchFamily="34" charset="0"/>
          </a:endParaRPr>
        </a:p>
      </xdr:txBody>
    </xdr:sp>
    <xdr:clientData/>
  </xdr:twoCellAnchor>
  <xdr:twoCellAnchor editAs="oneCell">
    <xdr:from>
      <xdr:col>0</xdr:col>
      <xdr:colOff>215900</xdr:colOff>
      <xdr:row>0</xdr:row>
      <xdr:rowOff>144756</xdr:rowOff>
    </xdr:from>
    <xdr:to>
      <xdr:col>1</xdr:col>
      <xdr:colOff>1736560</xdr:colOff>
      <xdr:row>3</xdr:row>
      <xdr:rowOff>35667</xdr:rowOff>
    </xdr:to>
    <xdr:pic>
      <xdr:nvPicPr>
        <xdr:cNvPr id="9" name="Imagem 33">
          <a:extLst>
            <a:ext uri="{FF2B5EF4-FFF2-40B4-BE49-F238E27FC236}">
              <a16:creationId xmlns:a16="http://schemas.microsoft.com/office/drawing/2014/main" id="{D2BCE80A-3A98-4D42-ABD3-75CC1FF1AD06}"/>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15900" y="144756"/>
          <a:ext cx="1756880" cy="713871"/>
        </a:xfrm>
        <a:prstGeom prst="rect">
          <a:avLst/>
        </a:prstGeom>
      </xdr:spPr>
    </xdr:pic>
    <xdr:clientData/>
  </xdr:twoCellAnchor>
  <xdr:twoCellAnchor>
    <xdr:from>
      <xdr:col>5</xdr:col>
      <xdr:colOff>766256</xdr:colOff>
      <xdr:row>2</xdr:row>
      <xdr:rowOff>99329</xdr:rowOff>
    </xdr:from>
    <xdr:to>
      <xdr:col>6</xdr:col>
      <xdr:colOff>1555487</xdr:colOff>
      <xdr:row>3</xdr:row>
      <xdr:rowOff>118726</xdr:rowOff>
    </xdr:to>
    <xdr:sp macro="" textlink="">
      <xdr:nvSpPr>
        <xdr:cNvPr id="8" name="Retângulo: Cantos Arredondados 3">
          <a:hlinkClick xmlns:r="http://schemas.openxmlformats.org/officeDocument/2006/relationships" r:id="rId4"/>
          <a:extLst>
            <a:ext uri="{FF2B5EF4-FFF2-40B4-BE49-F238E27FC236}">
              <a16:creationId xmlns:a16="http://schemas.microsoft.com/office/drawing/2014/main" id="{18B13B7E-23C5-4E3C-9BB3-EBBFA8B65F36}"/>
            </a:ext>
          </a:extLst>
        </xdr:cNvPr>
        <xdr:cNvSpPr/>
      </xdr:nvSpPr>
      <xdr:spPr>
        <a:xfrm>
          <a:off x="9262485" y="645642"/>
          <a:ext cx="1711577" cy="292553"/>
        </a:xfrm>
        <a:prstGeom prst="roundRect">
          <a:avLst/>
        </a:prstGeom>
        <a:noFill/>
        <a:ln w="57150">
          <a:solidFill>
            <a:srgbClr val="8C5CF2"/>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100" b="1">
              <a:solidFill>
                <a:sysClr val="windowText" lastClr="000000"/>
              </a:solidFill>
            </a:rPr>
            <a:t>Go to Home</a:t>
          </a:r>
        </a:p>
      </xdr:txBody>
    </xdr:sp>
    <xdr:clientData/>
  </xdr:twoCellAnchor>
  <xdr:twoCellAnchor editAs="oneCell">
    <xdr:from>
      <xdr:col>5</xdr:col>
      <xdr:colOff>821742</xdr:colOff>
      <xdr:row>2</xdr:row>
      <xdr:rowOff>213299</xdr:rowOff>
    </xdr:from>
    <xdr:to>
      <xdr:col>6</xdr:col>
      <xdr:colOff>212060</xdr:colOff>
      <xdr:row>3</xdr:row>
      <xdr:rowOff>246277</xdr:rowOff>
    </xdr:to>
    <xdr:pic>
      <xdr:nvPicPr>
        <xdr:cNvPr id="11" name="Gráfico 4" descr="Gesto de toque duplo com preenchimento sólido">
          <a:extLst>
            <a:ext uri="{FF2B5EF4-FFF2-40B4-BE49-F238E27FC236}">
              <a16:creationId xmlns:a16="http://schemas.microsoft.com/office/drawing/2014/main" id="{176A5E33-06FF-4BCB-A1C4-AB9747773C04}"/>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9317971" y="759612"/>
          <a:ext cx="304718" cy="313013"/>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xdr:from>
      <xdr:col>2</xdr:col>
      <xdr:colOff>955225</xdr:colOff>
      <xdr:row>0</xdr:row>
      <xdr:rowOff>0</xdr:rowOff>
    </xdr:from>
    <xdr:to>
      <xdr:col>3</xdr:col>
      <xdr:colOff>1559098</xdr:colOff>
      <xdr:row>2</xdr:row>
      <xdr:rowOff>2181</xdr:rowOff>
    </xdr:to>
    <xdr:sp macro="" textlink="">
      <xdr:nvSpPr>
        <xdr:cNvPr id="15" name="Retângulo 2">
          <a:extLst>
            <a:ext uri="{FF2B5EF4-FFF2-40B4-BE49-F238E27FC236}">
              <a16:creationId xmlns:a16="http://schemas.microsoft.com/office/drawing/2014/main" id="{BA0D948F-BC11-4132-86AB-9FA7F3AB40FA}"/>
            </a:ext>
          </a:extLst>
        </xdr:cNvPr>
        <xdr:cNvSpPr/>
      </xdr:nvSpPr>
      <xdr:spPr>
        <a:xfrm>
          <a:off x="6689180" y="0"/>
          <a:ext cx="2177157" cy="551882"/>
        </a:xfrm>
        <a:prstGeom prst="rect">
          <a:avLst/>
        </a:prstGeom>
        <a:solidFill>
          <a:srgbClr val="8C5CF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600" b="1">
              <a:solidFill>
                <a:schemeClr val="bg1"/>
              </a:solidFill>
              <a:latin typeface="Arial" panose="020B0604020202020204" pitchFamily="34" charset="0"/>
              <a:cs typeface="Arial" panose="020B0604020202020204" pitchFamily="34" charset="0"/>
            </a:rPr>
            <a:t>People </a:t>
          </a:r>
          <a:r>
            <a:rPr lang="pt-BR" sz="1600" b="0" baseline="0">
              <a:solidFill>
                <a:schemeClr val="bg1"/>
              </a:solidFill>
              <a:latin typeface="Arial" panose="020B0604020202020204" pitchFamily="34" charset="0"/>
              <a:cs typeface="Arial" panose="020B0604020202020204" pitchFamily="34" charset="0"/>
            </a:rPr>
            <a:t>|</a:t>
          </a:r>
          <a:r>
            <a:rPr lang="pt-BR" sz="1600" b="1" baseline="0">
              <a:solidFill>
                <a:schemeClr val="bg1"/>
              </a:solidFill>
              <a:latin typeface="Arial" panose="020B0604020202020204" pitchFamily="34" charset="0"/>
              <a:cs typeface="Arial" panose="020B0604020202020204" pitchFamily="34" charset="0"/>
            </a:rPr>
            <a:t> </a:t>
          </a:r>
          <a:r>
            <a:rPr lang="pt-BR" sz="1600" b="0" baseline="0">
              <a:solidFill>
                <a:schemeClr val="bg1"/>
              </a:solidFill>
              <a:latin typeface="Arial" panose="020B0604020202020204" pitchFamily="34" charset="0"/>
              <a:cs typeface="Arial" panose="020B0604020202020204" pitchFamily="34" charset="0"/>
            </a:rPr>
            <a:t>Community</a:t>
          </a:r>
        </a:p>
      </xdr:txBody>
    </xdr:sp>
    <xdr:clientData/>
  </xdr:twoCellAnchor>
  <xdr:twoCellAnchor>
    <xdr:from>
      <xdr:col>1</xdr:col>
      <xdr:colOff>1739591</xdr:colOff>
      <xdr:row>0</xdr:row>
      <xdr:rowOff>171450</xdr:rowOff>
    </xdr:from>
    <xdr:to>
      <xdr:col>2</xdr:col>
      <xdr:colOff>965200</xdr:colOff>
      <xdr:row>2</xdr:row>
      <xdr:rowOff>243562</xdr:rowOff>
    </xdr:to>
    <xdr:sp macro="" textlink="">
      <xdr:nvSpPr>
        <xdr:cNvPr id="235" name="CaixaDeTexto 6">
          <a:hlinkClick xmlns:r="http://schemas.openxmlformats.org/officeDocument/2006/relationships" r:id="rId1"/>
          <a:extLst>
            <a:ext uri="{FF2B5EF4-FFF2-40B4-BE49-F238E27FC236}">
              <a16:creationId xmlns:a16="http://schemas.microsoft.com/office/drawing/2014/main" id="{CEE11B90-33E9-4914-8FFA-E4634BE9A905}"/>
            </a:ext>
          </a:extLst>
        </xdr:cNvPr>
        <xdr:cNvSpPr txBox="1"/>
      </xdr:nvSpPr>
      <xdr:spPr>
        <a:xfrm>
          <a:off x="1987241" y="171450"/>
          <a:ext cx="4712009" cy="6182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100" b="1">
              <a:latin typeface="Arial" panose="020B0604020202020204" pitchFamily="34" charset="0"/>
              <a:cs typeface="Arial" panose="020B0604020202020204" pitchFamily="34" charset="0"/>
            </a:rPr>
            <a:t>Excel data tables - </a:t>
          </a:r>
          <a:r>
            <a:rPr lang="pt-BR" sz="1100" b="1" baseline="0">
              <a:latin typeface="Arial" panose="020B0604020202020204" pitchFamily="34" charset="0"/>
              <a:cs typeface="Arial" panose="020B0604020202020204" pitchFamily="34" charset="0"/>
            </a:rPr>
            <a:t>Sustainability Report 2023</a:t>
          </a:r>
        </a:p>
        <a:p>
          <a:endParaRPr lang="pt-BR" sz="600" b="1" baseline="0">
            <a:latin typeface="Arial" panose="020B0604020202020204" pitchFamily="34" charset="0"/>
            <a:cs typeface="Arial" panose="020B0604020202020204" pitchFamily="34" charset="0"/>
          </a:endParaRPr>
        </a:p>
        <a:p>
          <a:r>
            <a:rPr lang="pt-BR" sz="900">
              <a:solidFill>
                <a:sysClr val="windowText" lastClr="000000"/>
              </a:solidFill>
              <a:effectLst/>
              <a:latin typeface="Arial" panose="020B0604020202020204" pitchFamily="34" charset="0"/>
              <a:ea typeface="+mn-ea"/>
              <a:cs typeface="Arial" panose="020B0604020202020204" pitchFamily="34" charset="0"/>
            </a:rPr>
            <a:t>This</a:t>
          </a:r>
          <a:r>
            <a:rPr lang="pt-BR" sz="900" baseline="0">
              <a:solidFill>
                <a:sysClr val="windowText" lastClr="000000"/>
              </a:solidFill>
              <a:effectLst/>
              <a:latin typeface="Arial" panose="020B0604020202020204" pitchFamily="34" charset="0"/>
              <a:ea typeface="+mn-ea"/>
              <a:cs typeface="Arial" panose="020B0604020202020204" pitchFamily="34" charset="0"/>
            </a:rPr>
            <a:t> excel file is a complementary document for the </a:t>
          </a:r>
          <a:r>
            <a:rPr lang="pt-BR" sz="900" i="1" u="sng" baseline="0">
              <a:solidFill>
                <a:sysClr val="windowText" lastClr="000000"/>
              </a:solidFill>
              <a:effectLst/>
              <a:latin typeface="Arial" panose="020B0604020202020204" pitchFamily="34" charset="0"/>
              <a:ea typeface="+mn-ea"/>
              <a:cs typeface="Arial" panose="020B0604020202020204" pitchFamily="34" charset="0"/>
            </a:rPr>
            <a:t>Improving Lives Report 2023</a:t>
          </a:r>
          <a:r>
            <a:rPr lang="pt-BR" sz="900" i="1" u="none" baseline="0">
              <a:solidFill>
                <a:srgbClr val="FF0000"/>
              </a:solidFill>
              <a:effectLst/>
              <a:latin typeface="Arial" panose="020B0604020202020204" pitchFamily="34" charset="0"/>
              <a:ea typeface="+mn-ea"/>
              <a:cs typeface="Arial" panose="020B0604020202020204" pitchFamily="34" charset="0"/>
            </a:rPr>
            <a:t> </a:t>
          </a:r>
          <a:r>
            <a:rPr lang="pt-BR" sz="900" baseline="0">
              <a:solidFill>
                <a:sysClr val="windowText" lastClr="000000"/>
              </a:solidFill>
              <a:effectLst/>
              <a:latin typeface="Arial" panose="020B0604020202020204" pitchFamily="34" charset="0"/>
              <a:ea typeface="+mn-ea"/>
              <a:cs typeface="Arial" panose="020B0604020202020204" pitchFamily="34" charset="0"/>
            </a:rPr>
            <a:t>of The AES Corporation.</a:t>
          </a:r>
          <a:endParaRPr lang="pt-BR" sz="900">
            <a:solidFill>
              <a:srgbClr val="FF0000"/>
            </a:solidFill>
            <a:effectLst/>
            <a:latin typeface="Arial" panose="020B0604020202020204" pitchFamily="34" charset="0"/>
            <a:cs typeface="Arial" panose="020B0604020202020204" pitchFamily="34" charset="0"/>
          </a:endParaRPr>
        </a:p>
      </xdr:txBody>
    </xdr:sp>
    <xdr:clientData/>
  </xdr:twoCellAnchor>
  <xdr:twoCellAnchor>
    <xdr:from>
      <xdr:col>1</xdr:col>
      <xdr:colOff>1739590</xdr:colOff>
      <xdr:row>2</xdr:row>
      <xdr:rowOff>152069</xdr:rowOff>
    </xdr:from>
    <xdr:to>
      <xdr:col>2</xdr:col>
      <xdr:colOff>469726</xdr:colOff>
      <xdr:row>3</xdr:row>
      <xdr:rowOff>196591</xdr:rowOff>
    </xdr:to>
    <xdr:sp macro="" textlink="">
      <xdr:nvSpPr>
        <xdr:cNvPr id="218" name="CaixaDeTexto 6">
          <a:hlinkClick xmlns:r="http://schemas.openxmlformats.org/officeDocument/2006/relationships" r:id="rId2"/>
          <a:extLst>
            <a:ext uri="{FF2B5EF4-FFF2-40B4-BE49-F238E27FC236}">
              <a16:creationId xmlns:a16="http://schemas.microsoft.com/office/drawing/2014/main" id="{D542F570-EC9A-485F-9E86-13B555FCEF09}"/>
            </a:ext>
          </a:extLst>
        </xdr:cNvPr>
        <xdr:cNvSpPr txBox="1"/>
      </xdr:nvSpPr>
      <xdr:spPr>
        <a:xfrm>
          <a:off x="1983152" y="691384"/>
          <a:ext cx="4218971" cy="3141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r>
            <a:rPr lang="pt-BR" sz="900" b="0">
              <a:solidFill>
                <a:sysClr val="windowText" lastClr="000000"/>
              </a:solidFill>
              <a:effectLst/>
              <a:latin typeface="Arial" panose="020B0604020202020204" pitchFamily="34" charset="0"/>
              <a:ea typeface="+mn-ea"/>
              <a:cs typeface="Arial" panose="020B0604020202020204" pitchFamily="34" charset="0"/>
            </a:rPr>
            <a:t>The</a:t>
          </a:r>
          <a:r>
            <a:rPr lang="pt-BR" sz="1800" b="0">
              <a:solidFill>
                <a:sysClr val="windowText" lastClr="000000"/>
              </a:solidFill>
              <a:effectLst/>
              <a:latin typeface="Arial" panose="020B0604020202020204" pitchFamily="34" charset="0"/>
              <a:ea typeface="+mn-ea"/>
              <a:cs typeface="Arial" panose="020B0604020202020204" pitchFamily="34" charset="0"/>
            </a:rPr>
            <a:t>☆</a:t>
          </a:r>
          <a:r>
            <a:rPr lang="pt-BR" sz="900" b="0">
              <a:solidFill>
                <a:sysClr val="windowText" lastClr="000000"/>
              </a:solidFill>
              <a:effectLst/>
              <a:latin typeface="Arial" panose="020B0604020202020204" pitchFamily="34" charset="0"/>
              <a:ea typeface="+mn-ea"/>
              <a:cs typeface="Arial" panose="020B0604020202020204" pitchFamily="34" charset="0"/>
            </a:rPr>
            <a:t>symbol indicates that the data has received a </a:t>
          </a:r>
          <a:r>
            <a:rPr lang="pt-BR" sz="900" b="0" i="1" u="sng">
              <a:solidFill>
                <a:sysClr val="windowText" lastClr="000000"/>
              </a:solidFill>
              <a:effectLst/>
              <a:latin typeface="Arial" panose="020B0604020202020204" pitchFamily="34" charset="0"/>
              <a:ea typeface="+mn-ea"/>
              <a:cs typeface="Arial" panose="020B0604020202020204" pitchFamily="34" charset="0"/>
            </a:rPr>
            <a:t>third-party assurance</a:t>
          </a:r>
          <a:r>
            <a:rPr lang="pt-BR" sz="900" b="0">
              <a:solidFill>
                <a:sysClr val="windowText" lastClr="000000"/>
              </a:solidFill>
              <a:effectLst/>
              <a:latin typeface="Arial" panose="020B0604020202020204" pitchFamily="34" charset="0"/>
              <a:ea typeface="+mn-ea"/>
              <a:cs typeface="Arial" panose="020B0604020202020204" pitchFamily="34" charset="0"/>
            </a:rPr>
            <a:t>.</a:t>
          </a:r>
          <a:endParaRPr lang="pt-BR" sz="900">
            <a:solidFill>
              <a:srgbClr val="FF0000"/>
            </a:solidFill>
            <a:effectLst/>
            <a:latin typeface="Arial" panose="020B0604020202020204" pitchFamily="34" charset="0"/>
            <a:cs typeface="Arial" panose="020B0604020202020204" pitchFamily="34" charset="0"/>
          </a:endParaRPr>
        </a:p>
      </xdr:txBody>
    </xdr:sp>
    <xdr:clientData/>
  </xdr:twoCellAnchor>
  <xdr:twoCellAnchor editAs="oneCell">
    <xdr:from>
      <xdr:col>1</xdr:col>
      <xdr:colOff>19050</xdr:colOff>
      <xdr:row>0</xdr:row>
      <xdr:rowOff>182856</xdr:rowOff>
    </xdr:from>
    <xdr:to>
      <xdr:col>1</xdr:col>
      <xdr:colOff>1768310</xdr:colOff>
      <xdr:row>3</xdr:row>
      <xdr:rowOff>73767</xdr:rowOff>
    </xdr:to>
    <xdr:pic>
      <xdr:nvPicPr>
        <xdr:cNvPr id="7" name="Imagem 6">
          <a:extLst>
            <a:ext uri="{FF2B5EF4-FFF2-40B4-BE49-F238E27FC236}">
              <a16:creationId xmlns:a16="http://schemas.microsoft.com/office/drawing/2014/main" id="{AB4B18F7-D412-46BD-AC52-7E97E5870799}"/>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66700" y="182856"/>
          <a:ext cx="1749260" cy="710061"/>
        </a:xfrm>
        <a:prstGeom prst="rect">
          <a:avLst/>
        </a:prstGeom>
      </xdr:spPr>
    </xdr:pic>
    <xdr:clientData/>
  </xdr:twoCellAnchor>
  <xdr:twoCellAnchor>
    <xdr:from>
      <xdr:col>2</xdr:col>
      <xdr:colOff>1393210</xdr:colOff>
      <xdr:row>2</xdr:row>
      <xdr:rowOff>99515</xdr:rowOff>
    </xdr:from>
    <xdr:to>
      <xdr:col>3</xdr:col>
      <xdr:colOff>1531503</xdr:colOff>
      <xdr:row>3</xdr:row>
      <xdr:rowOff>117217</xdr:rowOff>
    </xdr:to>
    <xdr:sp macro="" textlink="">
      <xdr:nvSpPr>
        <xdr:cNvPr id="13" name="Retângulo: Cantos Arredondados 3">
          <a:hlinkClick xmlns:r="http://schemas.openxmlformats.org/officeDocument/2006/relationships" r:id="rId4"/>
          <a:extLst>
            <a:ext uri="{FF2B5EF4-FFF2-40B4-BE49-F238E27FC236}">
              <a16:creationId xmlns:a16="http://schemas.microsoft.com/office/drawing/2014/main" id="{03357F5C-D3A3-4C67-A91C-5A9D0DB56E0C}"/>
            </a:ext>
          </a:extLst>
        </xdr:cNvPr>
        <xdr:cNvSpPr/>
      </xdr:nvSpPr>
      <xdr:spPr>
        <a:xfrm>
          <a:off x="7127165" y="649216"/>
          <a:ext cx="1711577" cy="292553"/>
        </a:xfrm>
        <a:prstGeom prst="roundRect">
          <a:avLst/>
        </a:prstGeom>
        <a:noFill/>
        <a:ln w="57150">
          <a:solidFill>
            <a:srgbClr val="8C5CF2"/>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100" b="1">
              <a:solidFill>
                <a:sysClr val="windowText" lastClr="000000"/>
              </a:solidFill>
            </a:rPr>
            <a:t>Go to Home</a:t>
          </a:r>
        </a:p>
      </xdr:txBody>
    </xdr:sp>
    <xdr:clientData/>
  </xdr:twoCellAnchor>
  <xdr:twoCellAnchor editAs="oneCell">
    <xdr:from>
      <xdr:col>2</xdr:col>
      <xdr:colOff>1448696</xdr:colOff>
      <xdr:row>2</xdr:row>
      <xdr:rowOff>213485</xdr:rowOff>
    </xdr:from>
    <xdr:to>
      <xdr:col>3</xdr:col>
      <xdr:colOff>210364</xdr:colOff>
      <xdr:row>3</xdr:row>
      <xdr:rowOff>246463</xdr:rowOff>
    </xdr:to>
    <xdr:pic>
      <xdr:nvPicPr>
        <xdr:cNvPr id="14" name="Gráfico 4" descr="Gesto de toque duplo com preenchimento sólido">
          <a:extLst>
            <a:ext uri="{FF2B5EF4-FFF2-40B4-BE49-F238E27FC236}">
              <a16:creationId xmlns:a16="http://schemas.microsoft.com/office/drawing/2014/main" id="{E5B16CEB-BA70-4E52-8CB5-0E6120F3C77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7182651" y="763186"/>
          <a:ext cx="304718" cy="313013"/>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xdr:from>
      <xdr:col>2</xdr:col>
      <xdr:colOff>939451</xdr:colOff>
      <xdr:row>0</xdr:row>
      <xdr:rowOff>0</xdr:rowOff>
    </xdr:from>
    <xdr:to>
      <xdr:col>4</xdr:col>
      <xdr:colOff>18648</xdr:colOff>
      <xdr:row>2</xdr:row>
      <xdr:rowOff>2181</xdr:rowOff>
    </xdr:to>
    <xdr:sp macro="" textlink="">
      <xdr:nvSpPr>
        <xdr:cNvPr id="219" name="Retângulo 2">
          <a:extLst>
            <a:ext uri="{FF2B5EF4-FFF2-40B4-BE49-F238E27FC236}">
              <a16:creationId xmlns:a16="http://schemas.microsoft.com/office/drawing/2014/main" id="{1E9CA0DD-85AD-4A02-9010-55D767C9147C}"/>
            </a:ext>
          </a:extLst>
        </xdr:cNvPr>
        <xdr:cNvSpPr/>
      </xdr:nvSpPr>
      <xdr:spPr>
        <a:xfrm>
          <a:off x="6672090" y="0"/>
          <a:ext cx="2183641" cy="548987"/>
        </a:xfrm>
        <a:prstGeom prst="rect">
          <a:avLst/>
        </a:prstGeom>
        <a:solidFill>
          <a:srgbClr val="8C5CF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600" b="1">
              <a:solidFill>
                <a:schemeClr val="bg1"/>
              </a:solidFill>
              <a:latin typeface="Arial" panose="020B0604020202020204" pitchFamily="34" charset="0"/>
              <a:cs typeface="Arial" panose="020B0604020202020204" pitchFamily="34" charset="0"/>
            </a:rPr>
            <a:t>People </a:t>
          </a:r>
          <a:r>
            <a:rPr lang="pt-BR" sz="1600" b="0" baseline="0">
              <a:solidFill>
                <a:schemeClr val="bg1"/>
              </a:solidFill>
              <a:latin typeface="Arial" panose="020B0604020202020204" pitchFamily="34" charset="0"/>
              <a:cs typeface="Arial" panose="020B0604020202020204" pitchFamily="34" charset="0"/>
            </a:rPr>
            <a:t>|</a:t>
          </a:r>
          <a:r>
            <a:rPr lang="pt-BR" sz="1600" b="1" baseline="0">
              <a:solidFill>
                <a:schemeClr val="bg1"/>
              </a:solidFill>
              <a:latin typeface="Arial" panose="020B0604020202020204" pitchFamily="34" charset="0"/>
              <a:cs typeface="Arial" panose="020B0604020202020204" pitchFamily="34" charset="0"/>
            </a:rPr>
            <a:t> </a:t>
          </a:r>
          <a:r>
            <a:rPr lang="pt-BR" sz="1600" b="0" baseline="0">
              <a:solidFill>
                <a:schemeClr val="bg1"/>
              </a:solidFill>
              <a:latin typeface="Arial" panose="020B0604020202020204" pitchFamily="34" charset="0"/>
              <a:cs typeface="Arial" panose="020B0604020202020204" pitchFamily="34" charset="0"/>
            </a:rPr>
            <a:t>Suppliers</a:t>
          </a:r>
        </a:p>
      </xdr:txBody>
    </xdr:sp>
    <xdr:clientData/>
  </xdr:twoCellAnchor>
  <xdr:twoCellAnchor>
    <xdr:from>
      <xdr:col>1</xdr:col>
      <xdr:colOff>1739591</xdr:colOff>
      <xdr:row>0</xdr:row>
      <xdr:rowOff>153813</xdr:rowOff>
    </xdr:from>
    <xdr:to>
      <xdr:col>2</xdr:col>
      <xdr:colOff>829028</xdr:colOff>
      <xdr:row>2</xdr:row>
      <xdr:rowOff>220487</xdr:rowOff>
    </xdr:to>
    <xdr:sp macro="" textlink="">
      <xdr:nvSpPr>
        <xdr:cNvPr id="222" name="CaixaDeTexto 6">
          <a:hlinkClick xmlns:r="http://schemas.openxmlformats.org/officeDocument/2006/relationships" r:id="rId1"/>
          <a:extLst>
            <a:ext uri="{FF2B5EF4-FFF2-40B4-BE49-F238E27FC236}">
              <a16:creationId xmlns:a16="http://schemas.microsoft.com/office/drawing/2014/main" id="{D5F0FFBD-E396-41CC-8F22-4815ED7A86FE}"/>
            </a:ext>
          </a:extLst>
        </xdr:cNvPr>
        <xdr:cNvSpPr txBox="1"/>
      </xdr:nvSpPr>
      <xdr:spPr>
        <a:xfrm>
          <a:off x="1986535" y="153813"/>
          <a:ext cx="4575132" cy="6134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100" b="1">
              <a:latin typeface="Arial" panose="020B0604020202020204" pitchFamily="34" charset="0"/>
              <a:cs typeface="Arial" panose="020B0604020202020204" pitchFamily="34" charset="0"/>
            </a:rPr>
            <a:t>Excel data tables - </a:t>
          </a:r>
          <a:r>
            <a:rPr lang="pt-BR" sz="1100" b="1" baseline="0">
              <a:latin typeface="Arial" panose="020B0604020202020204" pitchFamily="34" charset="0"/>
              <a:cs typeface="Arial" panose="020B0604020202020204" pitchFamily="34" charset="0"/>
            </a:rPr>
            <a:t>Sustainability Report 2023</a:t>
          </a:r>
        </a:p>
        <a:p>
          <a:endParaRPr lang="pt-BR" sz="600" b="1" baseline="0">
            <a:latin typeface="Arial" panose="020B0604020202020204" pitchFamily="34" charset="0"/>
            <a:cs typeface="Arial" panose="020B0604020202020204" pitchFamily="34" charset="0"/>
          </a:endParaRPr>
        </a:p>
        <a:p>
          <a:r>
            <a:rPr lang="pt-BR" sz="900">
              <a:solidFill>
                <a:sysClr val="windowText" lastClr="000000"/>
              </a:solidFill>
              <a:effectLst/>
              <a:latin typeface="Arial" panose="020B0604020202020204" pitchFamily="34" charset="0"/>
              <a:ea typeface="+mn-ea"/>
              <a:cs typeface="Arial" panose="020B0604020202020204" pitchFamily="34" charset="0"/>
            </a:rPr>
            <a:t>This</a:t>
          </a:r>
          <a:r>
            <a:rPr lang="pt-BR" sz="900" baseline="0">
              <a:solidFill>
                <a:sysClr val="windowText" lastClr="000000"/>
              </a:solidFill>
              <a:effectLst/>
              <a:latin typeface="Arial" panose="020B0604020202020204" pitchFamily="34" charset="0"/>
              <a:ea typeface="+mn-ea"/>
              <a:cs typeface="Arial" panose="020B0604020202020204" pitchFamily="34" charset="0"/>
            </a:rPr>
            <a:t> excel file is a complementary document for the </a:t>
          </a:r>
          <a:r>
            <a:rPr lang="pt-BR" sz="900" i="1" u="sng" baseline="0">
              <a:solidFill>
                <a:sysClr val="windowText" lastClr="000000"/>
              </a:solidFill>
              <a:effectLst/>
              <a:latin typeface="Arial" panose="020B0604020202020204" pitchFamily="34" charset="0"/>
              <a:ea typeface="+mn-ea"/>
              <a:cs typeface="Arial" panose="020B0604020202020204" pitchFamily="34" charset="0"/>
            </a:rPr>
            <a:t>Improving Lives Report 2023</a:t>
          </a:r>
          <a:r>
            <a:rPr lang="pt-BR" sz="900" i="1" u="none" baseline="0">
              <a:solidFill>
                <a:sysClr val="windowText" lastClr="000000"/>
              </a:solidFill>
              <a:effectLst/>
              <a:latin typeface="Arial" panose="020B0604020202020204" pitchFamily="34" charset="0"/>
              <a:ea typeface="+mn-ea"/>
              <a:cs typeface="Arial" panose="020B0604020202020204" pitchFamily="34" charset="0"/>
            </a:rPr>
            <a:t> </a:t>
          </a:r>
          <a:r>
            <a:rPr lang="pt-BR" sz="900" baseline="0">
              <a:solidFill>
                <a:sysClr val="windowText" lastClr="000000"/>
              </a:solidFill>
              <a:effectLst/>
              <a:latin typeface="Arial" panose="020B0604020202020204" pitchFamily="34" charset="0"/>
              <a:ea typeface="+mn-ea"/>
              <a:cs typeface="Arial" panose="020B0604020202020204" pitchFamily="34" charset="0"/>
            </a:rPr>
            <a:t>of The AES Corporation.</a:t>
          </a:r>
          <a:endParaRPr lang="pt-BR" sz="900">
            <a:solidFill>
              <a:srgbClr val="FF0000"/>
            </a:solidFill>
            <a:effectLst/>
            <a:latin typeface="Arial" panose="020B0604020202020204" pitchFamily="34" charset="0"/>
            <a:cs typeface="Arial" panose="020B0604020202020204" pitchFamily="34" charset="0"/>
          </a:endParaRPr>
        </a:p>
      </xdr:txBody>
    </xdr:sp>
    <xdr:clientData/>
  </xdr:twoCellAnchor>
  <xdr:twoCellAnchor>
    <xdr:from>
      <xdr:col>1</xdr:col>
      <xdr:colOff>1739590</xdr:colOff>
      <xdr:row>2</xdr:row>
      <xdr:rowOff>135271</xdr:rowOff>
    </xdr:from>
    <xdr:to>
      <xdr:col>2</xdr:col>
      <xdr:colOff>469726</xdr:colOff>
      <xdr:row>3</xdr:row>
      <xdr:rowOff>179793</xdr:rowOff>
    </xdr:to>
    <xdr:sp macro="" textlink="">
      <xdr:nvSpPr>
        <xdr:cNvPr id="20" name="CaixaDeTexto 6">
          <a:hlinkClick xmlns:r="http://schemas.openxmlformats.org/officeDocument/2006/relationships" r:id="rId2"/>
          <a:extLst>
            <a:ext uri="{FF2B5EF4-FFF2-40B4-BE49-F238E27FC236}">
              <a16:creationId xmlns:a16="http://schemas.microsoft.com/office/drawing/2014/main" id="{03631FD2-75B5-4211-8BC5-1C3E2802805F}"/>
            </a:ext>
          </a:extLst>
        </xdr:cNvPr>
        <xdr:cNvSpPr txBox="1"/>
      </xdr:nvSpPr>
      <xdr:spPr>
        <a:xfrm>
          <a:off x="1986534" y="682077"/>
          <a:ext cx="4215831" cy="3179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r>
            <a:rPr lang="pt-BR" sz="900" b="0">
              <a:solidFill>
                <a:sysClr val="windowText" lastClr="000000"/>
              </a:solidFill>
              <a:effectLst/>
              <a:latin typeface="Arial" panose="020B0604020202020204" pitchFamily="34" charset="0"/>
              <a:ea typeface="+mn-ea"/>
              <a:cs typeface="Arial" panose="020B0604020202020204" pitchFamily="34" charset="0"/>
            </a:rPr>
            <a:t>The</a:t>
          </a:r>
          <a:r>
            <a:rPr lang="pt-BR" sz="1800" b="0">
              <a:solidFill>
                <a:sysClr val="windowText" lastClr="000000"/>
              </a:solidFill>
              <a:effectLst/>
              <a:latin typeface="Arial" panose="020B0604020202020204" pitchFamily="34" charset="0"/>
              <a:ea typeface="+mn-ea"/>
              <a:cs typeface="Arial" panose="020B0604020202020204" pitchFamily="34" charset="0"/>
            </a:rPr>
            <a:t>☆</a:t>
          </a:r>
          <a:r>
            <a:rPr lang="pt-BR" sz="900" b="0">
              <a:solidFill>
                <a:sysClr val="windowText" lastClr="000000"/>
              </a:solidFill>
              <a:effectLst/>
              <a:latin typeface="Arial" panose="020B0604020202020204" pitchFamily="34" charset="0"/>
              <a:ea typeface="+mn-ea"/>
              <a:cs typeface="Arial" panose="020B0604020202020204" pitchFamily="34" charset="0"/>
            </a:rPr>
            <a:t>symbol indicates that the data has received a </a:t>
          </a:r>
          <a:r>
            <a:rPr lang="pt-BR" sz="900" b="0" i="1" u="sng">
              <a:solidFill>
                <a:sysClr val="windowText" lastClr="000000"/>
              </a:solidFill>
              <a:effectLst/>
              <a:latin typeface="Arial" panose="020B0604020202020204" pitchFamily="34" charset="0"/>
              <a:ea typeface="+mn-ea"/>
              <a:cs typeface="Arial" panose="020B0604020202020204" pitchFamily="34" charset="0"/>
            </a:rPr>
            <a:t>third-party assurance</a:t>
          </a:r>
          <a:r>
            <a:rPr lang="pt-BR" sz="900" b="0">
              <a:solidFill>
                <a:sysClr val="windowText" lastClr="000000"/>
              </a:solidFill>
              <a:effectLst/>
              <a:latin typeface="Arial" panose="020B0604020202020204" pitchFamily="34" charset="0"/>
              <a:ea typeface="+mn-ea"/>
              <a:cs typeface="Arial" panose="020B0604020202020204" pitchFamily="34" charset="0"/>
            </a:rPr>
            <a:t>.</a:t>
          </a:r>
          <a:endParaRPr lang="pt-BR" sz="900">
            <a:solidFill>
              <a:srgbClr val="FF0000"/>
            </a:solidFill>
            <a:effectLst/>
            <a:latin typeface="Arial" panose="020B0604020202020204" pitchFamily="34" charset="0"/>
            <a:cs typeface="Arial" panose="020B0604020202020204" pitchFamily="34" charset="0"/>
          </a:endParaRPr>
        </a:p>
      </xdr:txBody>
    </xdr:sp>
    <xdr:clientData/>
  </xdr:twoCellAnchor>
  <xdr:twoCellAnchor editAs="oneCell">
    <xdr:from>
      <xdr:col>1</xdr:col>
      <xdr:colOff>19050</xdr:colOff>
      <xdr:row>0</xdr:row>
      <xdr:rowOff>182856</xdr:rowOff>
    </xdr:from>
    <xdr:to>
      <xdr:col>1</xdr:col>
      <xdr:colOff>1775930</xdr:colOff>
      <xdr:row>3</xdr:row>
      <xdr:rowOff>73767</xdr:rowOff>
    </xdr:to>
    <xdr:pic>
      <xdr:nvPicPr>
        <xdr:cNvPr id="39" name="Imagem 6">
          <a:extLst>
            <a:ext uri="{FF2B5EF4-FFF2-40B4-BE49-F238E27FC236}">
              <a16:creationId xmlns:a16="http://schemas.microsoft.com/office/drawing/2014/main" id="{993D971C-882A-4BEF-9D69-DFA072FAC1A9}"/>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66700" y="182856"/>
          <a:ext cx="1756880" cy="713871"/>
        </a:xfrm>
        <a:prstGeom prst="rect">
          <a:avLst/>
        </a:prstGeom>
      </xdr:spPr>
    </xdr:pic>
    <xdr:clientData/>
  </xdr:twoCellAnchor>
  <xdr:twoCellAnchor>
    <xdr:from>
      <xdr:col>3</xdr:col>
      <xdr:colOff>11228</xdr:colOff>
      <xdr:row>2</xdr:row>
      <xdr:rowOff>101023</xdr:rowOff>
    </xdr:from>
    <xdr:to>
      <xdr:col>3</xdr:col>
      <xdr:colOff>1725612</xdr:colOff>
      <xdr:row>3</xdr:row>
      <xdr:rowOff>119371</xdr:rowOff>
    </xdr:to>
    <xdr:sp macro="" textlink="">
      <xdr:nvSpPr>
        <xdr:cNvPr id="220" name="Retângulo: Cantos Arredondados 3">
          <a:hlinkClick xmlns:r="http://schemas.openxmlformats.org/officeDocument/2006/relationships" r:id="rId4"/>
          <a:extLst>
            <a:ext uri="{FF2B5EF4-FFF2-40B4-BE49-F238E27FC236}">
              <a16:creationId xmlns:a16="http://schemas.microsoft.com/office/drawing/2014/main" id="{E63D5C0A-9ABB-4601-AA09-657F466C3480}"/>
            </a:ext>
          </a:extLst>
        </xdr:cNvPr>
        <xdr:cNvSpPr/>
      </xdr:nvSpPr>
      <xdr:spPr>
        <a:xfrm>
          <a:off x="7110881" y="647829"/>
          <a:ext cx="1714384" cy="291750"/>
        </a:xfrm>
        <a:prstGeom prst="roundRect">
          <a:avLst/>
        </a:prstGeom>
        <a:noFill/>
        <a:ln w="57150">
          <a:solidFill>
            <a:srgbClr val="8C5CF2"/>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100" b="1">
              <a:solidFill>
                <a:sysClr val="windowText" lastClr="000000"/>
              </a:solidFill>
            </a:rPr>
            <a:t>Go to Home</a:t>
          </a:r>
        </a:p>
      </xdr:txBody>
    </xdr:sp>
    <xdr:clientData/>
  </xdr:twoCellAnchor>
  <xdr:twoCellAnchor editAs="oneCell">
    <xdr:from>
      <xdr:col>3</xdr:col>
      <xdr:colOff>66714</xdr:colOff>
      <xdr:row>2</xdr:row>
      <xdr:rowOff>214993</xdr:rowOff>
    </xdr:from>
    <xdr:to>
      <xdr:col>3</xdr:col>
      <xdr:colOff>373337</xdr:colOff>
      <xdr:row>3</xdr:row>
      <xdr:rowOff>247053</xdr:rowOff>
    </xdr:to>
    <xdr:pic>
      <xdr:nvPicPr>
        <xdr:cNvPr id="221" name="Gráfico 4" descr="Gesto de toque duplo com preenchimento sólido">
          <a:extLst>
            <a:ext uri="{FF2B5EF4-FFF2-40B4-BE49-F238E27FC236}">
              <a16:creationId xmlns:a16="http://schemas.microsoft.com/office/drawing/2014/main" id="{886585A2-6908-4554-A4A5-D5777AD9D495}"/>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7166367" y="761799"/>
          <a:ext cx="306623" cy="30638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xdr:from>
      <xdr:col>3</xdr:col>
      <xdr:colOff>524669</xdr:colOff>
      <xdr:row>1</xdr:row>
      <xdr:rowOff>37547</xdr:rowOff>
    </xdr:from>
    <xdr:to>
      <xdr:col>4</xdr:col>
      <xdr:colOff>400050</xdr:colOff>
      <xdr:row>4</xdr:row>
      <xdr:rowOff>244924</xdr:rowOff>
    </xdr:to>
    <xdr:sp macro="" textlink="">
      <xdr:nvSpPr>
        <xdr:cNvPr id="11" name="CaixaDeTexto 6">
          <a:hlinkClick xmlns:r="http://schemas.openxmlformats.org/officeDocument/2006/relationships" r:id="rId1"/>
          <a:extLst>
            <a:ext uri="{FF2B5EF4-FFF2-40B4-BE49-F238E27FC236}">
              <a16:creationId xmlns:a16="http://schemas.microsoft.com/office/drawing/2014/main" id="{41239237-74D2-45E0-A64B-7CC0E01D77F9}"/>
            </a:ext>
          </a:extLst>
        </xdr:cNvPr>
        <xdr:cNvSpPr txBox="1"/>
      </xdr:nvSpPr>
      <xdr:spPr>
        <a:xfrm>
          <a:off x="2182019" y="218522"/>
          <a:ext cx="6104731" cy="7503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100" b="1">
              <a:latin typeface="Arial" panose="020B0604020202020204" pitchFamily="34" charset="0"/>
              <a:cs typeface="Arial" panose="020B0604020202020204" pitchFamily="34" charset="0"/>
            </a:rPr>
            <a:t>Index</a:t>
          </a:r>
        </a:p>
        <a:p>
          <a:r>
            <a:rPr lang="pt-BR" sz="1100" b="1">
              <a:latin typeface="Arial" panose="020B0604020202020204" pitchFamily="34" charset="0"/>
              <a:cs typeface="Arial" panose="020B0604020202020204" pitchFamily="34" charset="0"/>
            </a:rPr>
            <a:t>Excel data tables - </a:t>
          </a:r>
          <a:r>
            <a:rPr lang="pt-BR" sz="1100" b="1" baseline="0">
              <a:latin typeface="Arial" panose="020B0604020202020204" pitchFamily="34" charset="0"/>
              <a:cs typeface="Arial" panose="020B0604020202020204" pitchFamily="34" charset="0"/>
            </a:rPr>
            <a:t>Sustainability Report 2023</a:t>
          </a:r>
        </a:p>
        <a:p>
          <a:endParaRPr lang="pt-BR" sz="600" b="1" baseline="0">
            <a:latin typeface="Arial" panose="020B0604020202020204" pitchFamily="34" charset="0"/>
            <a:cs typeface="Arial" panose="020B0604020202020204" pitchFamily="34" charset="0"/>
          </a:endParaRPr>
        </a:p>
        <a:p>
          <a:r>
            <a:rPr lang="pt-BR" sz="900">
              <a:solidFill>
                <a:sysClr val="windowText" lastClr="000000"/>
              </a:solidFill>
              <a:effectLst/>
              <a:latin typeface="Arial" panose="020B0604020202020204" pitchFamily="34" charset="0"/>
              <a:ea typeface="+mn-ea"/>
              <a:cs typeface="Arial" panose="020B0604020202020204" pitchFamily="34" charset="0"/>
            </a:rPr>
            <a:t>This</a:t>
          </a:r>
          <a:r>
            <a:rPr lang="pt-BR" sz="900" baseline="0">
              <a:solidFill>
                <a:sysClr val="windowText" lastClr="000000"/>
              </a:solidFill>
              <a:effectLst/>
              <a:latin typeface="Arial" panose="020B0604020202020204" pitchFamily="34" charset="0"/>
              <a:ea typeface="+mn-ea"/>
              <a:cs typeface="Arial" panose="020B0604020202020204" pitchFamily="34" charset="0"/>
            </a:rPr>
            <a:t> excel file is a complementary document for the </a:t>
          </a:r>
          <a:r>
            <a:rPr lang="pt-BR" sz="900" i="1" u="sng" baseline="0">
              <a:solidFill>
                <a:sysClr val="windowText" lastClr="000000"/>
              </a:solidFill>
              <a:effectLst/>
              <a:latin typeface="Arial" panose="020B0604020202020204" pitchFamily="34" charset="0"/>
              <a:ea typeface="+mn-ea"/>
              <a:cs typeface="Arial" panose="020B0604020202020204" pitchFamily="34" charset="0"/>
            </a:rPr>
            <a:t>Improving Lives Report 2023</a:t>
          </a:r>
          <a:r>
            <a:rPr lang="pt-BR" sz="900" i="0" u="none" baseline="0">
              <a:solidFill>
                <a:sysClr val="windowText" lastClr="000000"/>
              </a:solidFill>
              <a:effectLst/>
              <a:latin typeface="Arial" panose="020B0604020202020204" pitchFamily="34" charset="0"/>
              <a:ea typeface="+mn-ea"/>
              <a:cs typeface="Arial" panose="020B0604020202020204" pitchFamily="34" charset="0"/>
            </a:rPr>
            <a:t> </a:t>
          </a:r>
          <a:r>
            <a:rPr lang="pt-BR" sz="900" baseline="0">
              <a:solidFill>
                <a:sysClr val="windowText" lastClr="000000"/>
              </a:solidFill>
              <a:effectLst/>
              <a:latin typeface="Arial" panose="020B0604020202020204" pitchFamily="34" charset="0"/>
              <a:ea typeface="+mn-ea"/>
              <a:cs typeface="Arial" panose="020B0604020202020204" pitchFamily="34" charset="0"/>
            </a:rPr>
            <a:t>of The AES Corporation.</a:t>
          </a:r>
          <a:endParaRPr lang="pt-BR" sz="900">
            <a:solidFill>
              <a:srgbClr val="FF0000"/>
            </a:solidFill>
            <a:effectLst/>
            <a:latin typeface="Arial" panose="020B0604020202020204" pitchFamily="34" charset="0"/>
            <a:cs typeface="Arial" panose="020B0604020202020204" pitchFamily="34" charset="0"/>
          </a:endParaRPr>
        </a:p>
      </xdr:txBody>
    </xdr:sp>
    <xdr:clientData/>
  </xdr:twoCellAnchor>
  <xdr:twoCellAnchor>
    <xdr:from>
      <xdr:col>4</xdr:col>
      <xdr:colOff>2591209</xdr:colOff>
      <xdr:row>0</xdr:row>
      <xdr:rowOff>17616</xdr:rowOff>
    </xdr:from>
    <xdr:to>
      <xdr:col>5</xdr:col>
      <xdr:colOff>8302</xdr:colOff>
      <xdr:row>3</xdr:row>
      <xdr:rowOff>28233</xdr:rowOff>
    </xdr:to>
    <xdr:sp macro="" textlink="">
      <xdr:nvSpPr>
        <xdr:cNvPr id="15" name="Retângulo 10">
          <a:extLst>
            <a:ext uri="{FF2B5EF4-FFF2-40B4-BE49-F238E27FC236}">
              <a16:creationId xmlns:a16="http://schemas.microsoft.com/office/drawing/2014/main" id="{1D679512-BC03-491A-BDB9-99F3E3AD062F}"/>
            </a:ext>
          </a:extLst>
        </xdr:cNvPr>
        <xdr:cNvSpPr/>
      </xdr:nvSpPr>
      <xdr:spPr>
        <a:xfrm>
          <a:off x="11255886" y="17616"/>
          <a:ext cx="2876045" cy="563682"/>
        </a:xfrm>
        <a:prstGeom prst="rect">
          <a:avLst/>
        </a:prstGeom>
        <a:solidFill>
          <a:srgbClr val="02A837"/>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600" b="1">
              <a:solidFill>
                <a:schemeClr val="bg1"/>
              </a:solidFill>
              <a:latin typeface="Arial" panose="020B0604020202020204" pitchFamily="34" charset="0"/>
              <a:cs typeface="Arial" panose="020B0604020202020204" pitchFamily="34" charset="0"/>
            </a:rPr>
            <a:t>Planet </a:t>
          </a:r>
          <a:r>
            <a:rPr lang="pt-BR" sz="1600" b="0" baseline="0">
              <a:solidFill>
                <a:schemeClr val="bg1"/>
              </a:solidFill>
              <a:latin typeface="Arial" panose="020B0604020202020204" pitchFamily="34" charset="0"/>
              <a:cs typeface="Arial" panose="020B0604020202020204" pitchFamily="34" charset="0"/>
            </a:rPr>
            <a:t>|</a:t>
          </a:r>
          <a:r>
            <a:rPr lang="pt-BR" sz="1600" b="1" baseline="0">
              <a:solidFill>
                <a:schemeClr val="bg1"/>
              </a:solidFill>
              <a:latin typeface="Arial" panose="020B0604020202020204" pitchFamily="34" charset="0"/>
              <a:cs typeface="Arial" panose="020B0604020202020204" pitchFamily="34" charset="0"/>
            </a:rPr>
            <a:t> </a:t>
          </a:r>
          <a:r>
            <a:rPr lang="pt-BR" sz="1600" b="0" baseline="0">
              <a:solidFill>
                <a:schemeClr val="bg1"/>
              </a:solidFill>
              <a:latin typeface="Arial" panose="020B0604020202020204" pitchFamily="34" charset="0"/>
              <a:cs typeface="Arial" panose="020B0604020202020204" pitchFamily="34" charset="0"/>
            </a:rPr>
            <a:t>Index</a:t>
          </a:r>
          <a:endParaRPr lang="pt-BR" sz="1600" b="0">
            <a:solidFill>
              <a:schemeClr val="bg1"/>
            </a:solidFill>
            <a:latin typeface="Arial" panose="020B0604020202020204" pitchFamily="34" charset="0"/>
            <a:cs typeface="Arial" panose="020B0604020202020204" pitchFamily="34" charset="0"/>
          </a:endParaRPr>
        </a:p>
      </xdr:txBody>
    </xdr:sp>
    <xdr:clientData/>
  </xdr:twoCellAnchor>
  <xdr:twoCellAnchor>
    <xdr:from>
      <xdr:col>4</xdr:col>
      <xdr:colOff>1860607</xdr:colOff>
      <xdr:row>0</xdr:row>
      <xdr:rowOff>8656</xdr:rowOff>
    </xdr:from>
    <xdr:to>
      <xdr:col>4</xdr:col>
      <xdr:colOff>2535997</xdr:colOff>
      <xdr:row>3</xdr:row>
      <xdr:rowOff>121942</xdr:rowOff>
    </xdr:to>
    <xdr:pic>
      <xdr:nvPicPr>
        <xdr:cNvPr id="16" name="Picture 15" descr="A logo of a plant&#10;&#10;Description automatically generated">
          <a:extLst>
            <a:ext uri="{FF2B5EF4-FFF2-40B4-BE49-F238E27FC236}">
              <a16:creationId xmlns:a16="http://schemas.microsoft.com/office/drawing/2014/main" id="{B84B9100-B9D3-479D-AB02-A74E14287DD2}"/>
            </a:ext>
          </a:extLst>
        </xdr:cNvPr>
        <xdr:cNvPicPr>
          <a:picLocks noChangeAspect="1"/>
        </xdr:cNvPicPr>
      </xdr:nvPicPr>
      <xdr:blipFill rotWithShape="1">
        <a:blip xmlns:r="http://schemas.openxmlformats.org/officeDocument/2006/relationships" r:embed="rId2" cstate="email">
          <a:extLst>
            <a:ext uri="{BEBA8EAE-BF5A-486C-A8C5-ECC9F3942E4B}">
              <a14:imgProps xmlns:a14="http://schemas.microsoft.com/office/drawing/2010/main">
                <a14:imgLayer r:embed="rId3">
                  <a14:imgEffect>
                    <a14:backgroundRemoval t="10000" b="90000" l="10000" r="90000">
                      <a14:foregroundMark x1="63338" y1="33951" x2="63338" y2="33951"/>
                      <a14:foregroundMark x1="16405" y1="35663" x2="16405" y2="35663"/>
                      <a14:foregroundMark x1="16405" y1="35663" x2="24536" y2="35663"/>
                      <a14:foregroundMark x1="35949" y1="37090" x2="44080" y2="40514"/>
                      <a14:foregroundMark x1="46790" y1="33951" x2="52639" y2="27247"/>
                      <a14:foregroundMark x1="67760" y1="21398" x2="78745" y2="19971"/>
                      <a14:foregroundMark x1="78745" y1="19971" x2="80456" y2="19971"/>
                      <a14:foregroundMark x1="83880" y1="26106" x2="83880" y2="26106"/>
                      <a14:foregroundMark x1="37233" y1="63481" x2="37233" y2="63481"/>
                    </a14:backgroundRemoval>
                  </a14:imgEffect>
                </a14:imgLayer>
              </a14:imgProps>
            </a:ext>
            <a:ext uri="{28A0092B-C50C-407E-A947-70E740481C1C}">
              <a14:useLocalDpi xmlns:a14="http://schemas.microsoft.com/office/drawing/2010/main"/>
            </a:ext>
          </a:extLst>
        </a:blip>
        <a:srcRect t="12007"/>
        <a:stretch/>
      </xdr:blipFill>
      <xdr:spPr>
        <a:xfrm>
          <a:off x="10525284" y="8656"/>
          <a:ext cx="675390" cy="666351"/>
        </a:xfrm>
        <a:prstGeom prst="rect">
          <a:avLst/>
        </a:prstGeom>
      </xdr:spPr>
    </xdr:pic>
    <xdr:clientData/>
  </xdr:twoCellAnchor>
  <xdr:twoCellAnchor>
    <xdr:from>
      <xdr:col>4</xdr:col>
      <xdr:colOff>3850503</xdr:colOff>
      <xdr:row>3</xdr:row>
      <xdr:rowOff>118858</xdr:rowOff>
    </xdr:from>
    <xdr:to>
      <xdr:col>4</xdr:col>
      <xdr:colOff>5416440</xdr:colOff>
      <xdr:row>4</xdr:row>
      <xdr:rowOff>230506</xdr:rowOff>
    </xdr:to>
    <xdr:sp macro="" textlink="">
      <xdr:nvSpPr>
        <xdr:cNvPr id="13" name="Retângulo: Cantos Arredondados 5">
          <a:hlinkClick xmlns:r="http://schemas.openxmlformats.org/officeDocument/2006/relationships" r:id="rId4"/>
          <a:extLst>
            <a:ext uri="{FF2B5EF4-FFF2-40B4-BE49-F238E27FC236}">
              <a16:creationId xmlns:a16="http://schemas.microsoft.com/office/drawing/2014/main" id="{BCB7D795-1A5C-40E9-BBA8-B2AD1836791C}"/>
            </a:ext>
          </a:extLst>
        </xdr:cNvPr>
        <xdr:cNvSpPr/>
      </xdr:nvSpPr>
      <xdr:spPr>
        <a:xfrm>
          <a:off x="12515180" y="671923"/>
          <a:ext cx="1565937" cy="296002"/>
        </a:xfrm>
        <a:prstGeom prst="roundRect">
          <a:avLst/>
        </a:prstGeom>
        <a:noFill/>
        <a:ln w="57150">
          <a:solidFill>
            <a:srgbClr val="02A837"/>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100" b="1">
              <a:solidFill>
                <a:sysClr val="windowText" lastClr="000000"/>
              </a:solidFill>
            </a:rPr>
            <a:t>Go to Home</a:t>
          </a:r>
        </a:p>
      </xdr:txBody>
    </xdr:sp>
    <xdr:clientData/>
  </xdr:twoCellAnchor>
  <xdr:twoCellAnchor editAs="oneCell">
    <xdr:from>
      <xdr:col>4</xdr:col>
      <xdr:colOff>3917917</xdr:colOff>
      <xdr:row>4</xdr:row>
      <xdr:rowOff>34922</xdr:rowOff>
    </xdr:from>
    <xdr:to>
      <xdr:col>4</xdr:col>
      <xdr:colOff>4226019</xdr:colOff>
      <xdr:row>4</xdr:row>
      <xdr:rowOff>344145</xdr:rowOff>
    </xdr:to>
    <xdr:pic>
      <xdr:nvPicPr>
        <xdr:cNvPr id="14" name="Gráfico 6" descr="Gesto de toque duplo com preenchimento sólido">
          <a:extLst>
            <a:ext uri="{FF2B5EF4-FFF2-40B4-BE49-F238E27FC236}">
              <a16:creationId xmlns:a16="http://schemas.microsoft.com/office/drawing/2014/main" id="{A539D630-2E11-4C86-B9CB-74D88CC5F625}"/>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12582594" y="772341"/>
          <a:ext cx="308102" cy="309223"/>
        </a:xfrm>
        <a:prstGeom prst="rect">
          <a:avLst/>
        </a:prstGeom>
      </xdr:spPr>
    </xdr:pic>
    <xdr:clientData/>
  </xdr:twoCellAnchor>
  <xdr:twoCellAnchor editAs="oneCell">
    <xdr:from>
      <xdr:col>1</xdr:col>
      <xdr:colOff>89123</xdr:colOff>
      <xdr:row>0</xdr:row>
      <xdr:rowOff>144825</xdr:rowOff>
    </xdr:from>
    <xdr:to>
      <xdr:col>3</xdr:col>
      <xdr:colOff>493751</xdr:colOff>
      <xdr:row>4</xdr:row>
      <xdr:rowOff>130275</xdr:rowOff>
    </xdr:to>
    <xdr:pic>
      <xdr:nvPicPr>
        <xdr:cNvPr id="9" name="Imagem 11">
          <a:extLst>
            <a:ext uri="{FF2B5EF4-FFF2-40B4-BE49-F238E27FC236}">
              <a16:creationId xmlns:a16="http://schemas.microsoft.com/office/drawing/2014/main" id="{3F5E5D2F-37A7-4380-ADF5-4BC1E1CF760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389912" y="144825"/>
          <a:ext cx="1786032" cy="735374"/>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xdr:from>
      <xdr:col>5</xdr:col>
      <xdr:colOff>232318</xdr:colOff>
      <xdr:row>0</xdr:row>
      <xdr:rowOff>0</xdr:rowOff>
    </xdr:from>
    <xdr:to>
      <xdr:col>7</xdr:col>
      <xdr:colOff>3861</xdr:colOff>
      <xdr:row>2</xdr:row>
      <xdr:rowOff>3577</xdr:rowOff>
    </xdr:to>
    <xdr:sp macro="" textlink="">
      <xdr:nvSpPr>
        <xdr:cNvPr id="17" name="Retângulo 10">
          <a:extLst>
            <a:ext uri="{FF2B5EF4-FFF2-40B4-BE49-F238E27FC236}">
              <a16:creationId xmlns:a16="http://schemas.microsoft.com/office/drawing/2014/main" id="{5B79B91C-3353-47CB-AB20-49A801EDD1CB}"/>
            </a:ext>
          </a:extLst>
        </xdr:cNvPr>
        <xdr:cNvSpPr/>
      </xdr:nvSpPr>
      <xdr:spPr>
        <a:xfrm>
          <a:off x="7658720" y="0"/>
          <a:ext cx="2605812" cy="545650"/>
        </a:xfrm>
        <a:prstGeom prst="rect">
          <a:avLst/>
        </a:prstGeom>
        <a:solidFill>
          <a:srgbClr val="02A837"/>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600" b="1">
              <a:solidFill>
                <a:schemeClr val="bg1"/>
              </a:solidFill>
              <a:latin typeface="Arial" panose="020B0604020202020204" pitchFamily="34" charset="0"/>
              <a:cs typeface="Arial" panose="020B0604020202020204" pitchFamily="34" charset="0"/>
            </a:rPr>
            <a:t>Planet </a:t>
          </a:r>
          <a:r>
            <a:rPr lang="pt-BR" sz="1600" b="0" baseline="0">
              <a:solidFill>
                <a:schemeClr val="bg1"/>
              </a:solidFill>
              <a:latin typeface="Arial" panose="020B0604020202020204" pitchFamily="34" charset="0"/>
              <a:cs typeface="Arial" panose="020B0604020202020204" pitchFamily="34" charset="0"/>
            </a:rPr>
            <a:t>|</a:t>
          </a:r>
          <a:r>
            <a:rPr lang="pt-BR" sz="1600" b="1" baseline="0">
              <a:solidFill>
                <a:schemeClr val="bg1"/>
              </a:solidFill>
              <a:latin typeface="Arial" panose="020B0604020202020204" pitchFamily="34" charset="0"/>
              <a:cs typeface="Arial" panose="020B0604020202020204" pitchFamily="34" charset="0"/>
            </a:rPr>
            <a:t> </a:t>
          </a:r>
          <a:r>
            <a:rPr lang="pt-BR" sz="1600" b="0" baseline="0">
              <a:solidFill>
                <a:schemeClr val="bg1"/>
              </a:solidFill>
              <a:latin typeface="Arial" panose="020B0604020202020204" pitchFamily="34" charset="0"/>
              <a:cs typeface="Arial" panose="020B0604020202020204" pitchFamily="34" charset="0"/>
            </a:rPr>
            <a:t>Site Management</a:t>
          </a:r>
          <a:endParaRPr lang="pt-BR" sz="1600" b="0">
            <a:solidFill>
              <a:schemeClr val="bg1"/>
            </a:solidFill>
            <a:latin typeface="Arial" panose="020B0604020202020204" pitchFamily="34" charset="0"/>
            <a:cs typeface="Arial" panose="020B0604020202020204" pitchFamily="34" charset="0"/>
          </a:endParaRPr>
        </a:p>
      </xdr:txBody>
    </xdr:sp>
    <xdr:clientData/>
  </xdr:twoCellAnchor>
  <xdr:twoCellAnchor>
    <xdr:from>
      <xdr:col>6</xdr:col>
      <xdr:colOff>143233</xdr:colOff>
      <xdr:row>2</xdr:row>
      <xdr:rowOff>79375</xdr:rowOff>
    </xdr:from>
    <xdr:to>
      <xdr:col>7</xdr:col>
      <xdr:colOff>1081</xdr:colOff>
      <xdr:row>3</xdr:row>
      <xdr:rowOff>102053</xdr:rowOff>
    </xdr:to>
    <xdr:sp macro="" textlink="">
      <xdr:nvSpPr>
        <xdr:cNvPr id="39" name="Retângulo: Cantos Arredondados 5">
          <a:hlinkClick xmlns:r="http://schemas.openxmlformats.org/officeDocument/2006/relationships" r:id="rId1"/>
          <a:extLst>
            <a:ext uri="{FF2B5EF4-FFF2-40B4-BE49-F238E27FC236}">
              <a16:creationId xmlns:a16="http://schemas.microsoft.com/office/drawing/2014/main" id="{3E676D4D-EEDC-478F-B13D-F3593AB22456}"/>
            </a:ext>
          </a:extLst>
        </xdr:cNvPr>
        <xdr:cNvSpPr/>
      </xdr:nvSpPr>
      <xdr:spPr>
        <a:xfrm>
          <a:off x="8651278" y="623661"/>
          <a:ext cx="1610066" cy="294821"/>
        </a:xfrm>
        <a:prstGeom prst="roundRect">
          <a:avLst/>
        </a:prstGeom>
        <a:noFill/>
        <a:ln w="57150">
          <a:solidFill>
            <a:srgbClr val="02A837"/>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100" b="1">
              <a:solidFill>
                <a:sysClr val="windowText" lastClr="000000"/>
              </a:solidFill>
            </a:rPr>
            <a:t>Go to Home</a:t>
          </a:r>
        </a:p>
      </xdr:txBody>
    </xdr:sp>
    <xdr:clientData/>
  </xdr:twoCellAnchor>
  <xdr:twoCellAnchor editAs="oneCell">
    <xdr:from>
      <xdr:col>6</xdr:col>
      <xdr:colOff>199217</xdr:colOff>
      <xdr:row>2</xdr:row>
      <xdr:rowOff>180517</xdr:rowOff>
    </xdr:from>
    <xdr:to>
      <xdr:col>6</xdr:col>
      <xdr:colOff>516844</xdr:colOff>
      <xdr:row>3</xdr:row>
      <xdr:rowOff>212370</xdr:rowOff>
    </xdr:to>
    <xdr:pic>
      <xdr:nvPicPr>
        <xdr:cNvPr id="47" name="Gráfico 6" descr="Gesto de toque duplo com preenchimento sólido">
          <a:extLst>
            <a:ext uri="{FF2B5EF4-FFF2-40B4-BE49-F238E27FC236}">
              <a16:creationId xmlns:a16="http://schemas.microsoft.com/office/drawing/2014/main" id="{154E1C8D-ED47-4C0A-8AA2-818687D33AC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8707262" y="724803"/>
          <a:ext cx="310007" cy="315698"/>
        </a:xfrm>
        <a:prstGeom prst="rect">
          <a:avLst/>
        </a:prstGeom>
      </xdr:spPr>
    </xdr:pic>
    <xdr:clientData/>
  </xdr:twoCellAnchor>
  <xdr:twoCellAnchor>
    <xdr:from>
      <xdr:col>1</xdr:col>
      <xdr:colOff>1739590</xdr:colOff>
      <xdr:row>0</xdr:row>
      <xdr:rowOff>120650</xdr:rowOff>
    </xdr:from>
    <xdr:to>
      <xdr:col>5</xdr:col>
      <xdr:colOff>272143</xdr:colOff>
      <xdr:row>2</xdr:row>
      <xdr:rowOff>54952</xdr:rowOff>
    </xdr:to>
    <xdr:sp macro="" textlink="">
      <xdr:nvSpPr>
        <xdr:cNvPr id="3" name="CaixaDeTexto 6">
          <a:hlinkClick xmlns:r="http://schemas.openxmlformats.org/officeDocument/2006/relationships" r:id="rId4"/>
          <a:extLst>
            <a:ext uri="{FF2B5EF4-FFF2-40B4-BE49-F238E27FC236}">
              <a16:creationId xmlns:a16="http://schemas.microsoft.com/office/drawing/2014/main" id="{0889D518-31F0-4B21-AA74-FF899E5A897A}"/>
            </a:ext>
          </a:extLst>
        </xdr:cNvPr>
        <xdr:cNvSpPr txBox="1"/>
      </xdr:nvSpPr>
      <xdr:spPr>
        <a:xfrm>
          <a:off x="1989927" y="120650"/>
          <a:ext cx="5719043" cy="4838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100" b="1">
              <a:latin typeface="Arial" panose="020B0604020202020204" pitchFamily="34" charset="0"/>
              <a:cs typeface="Arial" panose="020B0604020202020204" pitchFamily="34" charset="0"/>
            </a:rPr>
            <a:t>Excel data tables - </a:t>
          </a:r>
          <a:r>
            <a:rPr lang="pt-BR" sz="1100" b="1" baseline="0">
              <a:latin typeface="Arial" panose="020B0604020202020204" pitchFamily="34" charset="0"/>
              <a:cs typeface="Arial" panose="020B0604020202020204" pitchFamily="34" charset="0"/>
            </a:rPr>
            <a:t>Sustainability Report 2023</a:t>
          </a:r>
        </a:p>
        <a:p>
          <a:endParaRPr lang="pt-BR" sz="600" b="1" baseline="0">
            <a:latin typeface="Arial" panose="020B0604020202020204" pitchFamily="34" charset="0"/>
            <a:cs typeface="Arial" panose="020B0604020202020204" pitchFamily="34" charset="0"/>
          </a:endParaRPr>
        </a:p>
        <a:p>
          <a:r>
            <a:rPr lang="pt-BR" sz="900">
              <a:solidFill>
                <a:sysClr val="windowText" lastClr="000000"/>
              </a:solidFill>
              <a:effectLst/>
              <a:latin typeface="Arial" panose="020B0604020202020204" pitchFamily="34" charset="0"/>
              <a:ea typeface="+mn-ea"/>
              <a:cs typeface="Arial" panose="020B0604020202020204" pitchFamily="34" charset="0"/>
            </a:rPr>
            <a:t>This</a:t>
          </a:r>
          <a:r>
            <a:rPr lang="pt-BR" sz="900" baseline="0">
              <a:solidFill>
                <a:sysClr val="windowText" lastClr="000000"/>
              </a:solidFill>
              <a:effectLst/>
              <a:latin typeface="Arial" panose="020B0604020202020204" pitchFamily="34" charset="0"/>
              <a:ea typeface="+mn-ea"/>
              <a:cs typeface="Arial" panose="020B0604020202020204" pitchFamily="34" charset="0"/>
            </a:rPr>
            <a:t> excel file is a complementary document for the </a:t>
          </a:r>
          <a:r>
            <a:rPr lang="pt-BR" sz="900" i="1" u="sng" baseline="0">
              <a:solidFill>
                <a:sysClr val="windowText" lastClr="000000"/>
              </a:solidFill>
              <a:effectLst/>
              <a:latin typeface="Arial" panose="020B0604020202020204" pitchFamily="34" charset="0"/>
              <a:ea typeface="+mn-ea"/>
              <a:cs typeface="Arial" panose="020B0604020202020204" pitchFamily="34" charset="0"/>
            </a:rPr>
            <a:t>Improving Lives Report 2023</a:t>
          </a:r>
          <a:r>
            <a:rPr lang="pt-BR" sz="900" i="1" u="none" baseline="0">
              <a:solidFill>
                <a:sysClr val="windowText" lastClr="000000"/>
              </a:solidFill>
              <a:effectLst/>
              <a:latin typeface="Arial" panose="020B0604020202020204" pitchFamily="34" charset="0"/>
              <a:ea typeface="+mn-ea"/>
              <a:cs typeface="Arial" panose="020B0604020202020204" pitchFamily="34" charset="0"/>
            </a:rPr>
            <a:t> </a:t>
          </a:r>
          <a:r>
            <a:rPr lang="pt-BR" sz="900" baseline="0">
              <a:solidFill>
                <a:sysClr val="windowText" lastClr="000000"/>
              </a:solidFill>
              <a:effectLst/>
              <a:latin typeface="Arial" panose="020B0604020202020204" pitchFamily="34" charset="0"/>
              <a:ea typeface="+mn-ea"/>
              <a:cs typeface="Arial" panose="020B0604020202020204" pitchFamily="34" charset="0"/>
            </a:rPr>
            <a:t>of The AES Corporation.</a:t>
          </a:r>
          <a:endParaRPr lang="pt-BR" sz="900">
            <a:solidFill>
              <a:srgbClr val="FF0000"/>
            </a:solidFill>
            <a:effectLst/>
            <a:latin typeface="Arial" panose="020B0604020202020204" pitchFamily="34" charset="0"/>
            <a:cs typeface="Arial" panose="020B0604020202020204" pitchFamily="34" charset="0"/>
          </a:endParaRPr>
        </a:p>
      </xdr:txBody>
    </xdr:sp>
    <xdr:clientData/>
  </xdr:twoCellAnchor>
  <xdr:twoCellAnchor>
    <xdr:from>
      <xdr:col>1</xdr:col>
      <xdr:colOff>1739591</xdr:colOff>
      <xdr:row>2</xdr:row>
      <xdr:rowOff>0</xdr:rowOff>
    </xdr:from>
    <xdr:to>
      <xdr:col>3</xdr:col>
      <xdr:colOff>919239</xdr:colOff>
      <xdr:row>3</xdr:row>
      <xdr:rowOff>56132</xdr:rowOff>
    </xdr:to>
    <xdr:sp macro="" textlink="">
      <xdr:nvSpPr>
        <xdr:cNvPr id="4" name="CaixaDeTexto 6">
          <a:hlinkClick xmlns:r="http://schemas.openxmlformats.org/officeDocument/2006/relationships" r:id="rId5"/>
          <a:extLst>
            <a:ext uri="{FF2B5EF4-FFF2-40B4-BE49-F238E27FC236}">
              <a16:creationId xmlns:a16="http://schemas.microsoft.com/office/drawing/2014/main" id="{043BE069-5B25-4F45-AFFD-58AC0FD974E3}"/>
            </a:ext>
          </a:extLst>
        </xdr:cNvPr>
        <xdr:cNvSpPr txBox="1"/>
      </xdr:nvSpPr>
      <xdr:spPr>
        <a:xfrm>
          <a:off x="1981496" y="556381"/>
          <a:ext cx="4102410" cy="3343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r>
            <a:rPr lang="pt-BR" sz="900" b="0">
              <a:solidFill>
                <a:sysClr val="windowText" lastClr="000000"/>
              </a:solidFill>
              <a:effectLst/>
              <a:latin typeface="Arial" panose="020B0604020202020204" pitchFamily="34" charset="0"/>
              <a:ea typeface="+mn-ea"/>
              <a:cs typeface="Arial" panose="020B0604020202020204" pitchFamily="34" charset="0"/>
            </a:rPr>
            <a:t>The</a:t>
          </a:r>
          <a:r>
            <a:rPr lang="pt-BR" sz="1800" b="0">
              <a:solidFill>
                <a:sysClr val="windowText" lastClr="000000"/>
              </a:solidFill>
              <a:effectLst/>
              <a:latin typeface="Arial" panose="020B0604020202020204" pitchFamily="34" charset="0"/>
              <a:ea typeface="+mn-ea"/>
              <a:cs typeface="Arial" panose="020B0604020202020204" pitchFamily="34" charset="0"/>
            </a:rPr>
            <a:t>☆</a:t>
          </a:r>
          <a:r>
            <a:rPr lang="pt-BR" sz="900" b="0">
              <a:solidFill>
                <a:sysClr val="windowText" lastClr="000000"/>
              </a:solidFill>
              <a:effectLst/>
              <a:latin typeface="Arial" panose="020B0604020202020204" pitchFamily="34" charset="0"/>
              <a:ea typeface="+mn-ea"/>
              <a:cs typeface="Arial" panose="020B0604020202020204" pitchFamily="34" charset="0"/>
            </a:rPr>
            <a:t>symbol indicates that the data has received a </a:t>
          </a:r>
          <a:r>
            <a:rPr lang="pt-BR" sz="900" b="0" i="1" u="sng">
              <a:solidFill>
                <a:sysClr val="windowText" lastClr="000000"/>
              </a:solidFill>
              <a:effectLst/>
              <a:latin typeface="Arial" panose="020B0604020202020204" pitchFamily="34" charset="0"/>
              <a:ea typeface="+mn-ea"/>
              <a:cs typeface="Arial" panose="020B0604020202020204" pitchFamily="34" charset="0"/>
            </a:rPr>
            <a:t>third-party assurance</a:t>
          </a:r>
          <a:r>
            <a:rPr lang="pt-BR" sz="900" b="0">
              <a:solidFill>
                <a:sysClr val="windowText" lastClr="000000"/>
              </a:solidFill>
              <a:effectLst/>
              <a:latin typeface="Arial" panose="020B0604020202020204" pitchFamily="34" charset="0"/>
              <a:ea typeface="+mn-ea"/>
              <a:cs typeface="Arial" panose="020B0604020202020204" pitchFamily="34" charset="0"/>
            </a:rPr>
            <a:t>.</a:t>
          </a:r>
          <a:endParaRPr lang="pt-BR" sz="900">
            <a:solidFill>
              <a:srgbClr val="FF0000"/>
            </a:solidFill>
            <a:effectLst/>
            <a:latin typeface="Arial" panose="020B0604020202020204" pitchFamily="34" charset="0"/>
            <a:cs typeface="Arial" panose="020B0604020202020204" pitchFamily="34" charset="0"/>
          </a:endParaRPr>
        </a:p>
      </xdr:txBody>
    </xdr:sp>
    <xdr:clientData/>
  </xdr:twoCellAnchor>
  <xdr:twoCellAnchor editAs="oneCell">
    <xdr:from>
      <xdr:col>1</xdr:col>
      <xdr:colOff>19050</xdr:colOff>
      <xdr:row>0</xdr:row>
      <xdr:rowOff>132056</xdr:rowOff>
    </xdr:from>
    <xdr:to>
      <xdr:col>1</xdr:col>
      <xdr:colOff>1768310</xdr:colOff>
      <xdr:row>3</xdr:row>
      <xdr:rowOff>15347</xdr:rowOff>
    </xdr:to>
    <xdr:pic>
      <xdr:nvPicPr>
        <xdr:cNvPr id="13" name="Imagem 9">
          <a:extLst>
            <a:ext uri="{FF2B5EF4-FFF2-40B4-BE49-F238E27FC236}">
              <a16:creationId xmlns:a16="http://schemas.microsoft.com/office/drawing/2014/main" id="{C5602BC5-98EF-4F5C-A673-AA88741D6754}"/>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266700" y="132056"/>
          <a:ext cx="1756880" cy="713871"/>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xdr:from>
      <xdr:col>7</xdr:col>
      <xdr:colOff>8699</xdr:colOff>
      <xdr:row>0</xdr:row>
      <xdr:rowOff>0</xdr:rowOff>
    </xdr:from>
    <xdr:to>
      <xdr:col>8</xdr:col>
      <xdr:colOff>0</xdr:colOff>
      <xdr:row>2</xdr:row>
      <xdr:rowOff>3577</xdr:rowOff>
    </xdr:to>
    <xdr:sp macro="" textlink="">
      <xdr:nvSpPr>
        <xdr:cNvPr id="2" name="Retângulo 10">
          <a:extLst>
            <a:ext uri="{FF2B5EF4-FFF2-40B4-BE49-F238E27FC236}">
              <a16:creationId xmlns:a16="http://schemas.microsoft.com/office/drawing/2014/main" id="{7DA2EEFD-DF10-4FD0-B927-EE5465CB3C72}"/>
            </a:ext>
          </a:extLst>
        </xdr:cNvPr>
        <xdr:cNvSpPr/>
      </xdr:nvSpPr>
      <xdr:spPr>
        <a:xfrm>
          <a:off x="6967603" y="0"/>
          <a:ext cx="1978449" cy="542892"/>
        </a:xfrm>
        <a:prstGeom prst="rect">
          <a:avLst/>
        </a:prstGeom>
        <a:solidFill>
          <a:srgbClr val="02A837"/>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600" b="1">
              <a:solidFill>
                <a:schemeClr val="bg1"/>
              </a:solidFill>
              <a:latin typeface="Arial" panose="020B0604020202020204" pitchFamily="34" charset="0"/>
              <a:cs typeface="Arial" panose="020B0604020202020204" pitchFamily="34" charset="0"/>
            </a:rPr>
            <a:t>Planet </a:t>
          </a:r>
          <a:r>
            <a:rPr lang="pt-BR" sz="1600" b="0" baseline="0">
              <a:solidFill>
                <a:schemeClr val="bg1"/>
              </a:solidFill>
              <a:latin typeface="Arial" panose="020B0604020202020204" pitchFamily="34" charset="0"/>
              <a:cs typeface="Arial" panose="020B0604020202020204" pitchFamily="34" charset="0"/>
            </a:rPr>
            <a:t>|</a:t>
          </a:r>
          <a:r>
            <a:rPr lang="pt-BR" sz="1600" b="1" baseline="0">
              <a:solidFill>
                <a:schemeClr val="bg1"/>
              </a:solidFill>
              <a:latin typeface="Arial" panose="020B0604020202020204" pitchFamily="34" charset="0"/>
              <a:cs typeface="Arial" panose="020B0604020202020204" pitchFamily="34" charset="0"/>
            </a:rPr>
            <a:t> </a:t>
          </a:r>
          <a:r>
            <a:rPr lang="pt-BR" sz="1600" b="0" baseline="0">
              <a:solidFill>
                <a:schemeClr val="bg1"/>
              </a:solidFill>
              <a:latin typeface="Arial" panose="020B0604020202020204" pitchFamily="34" charset="0"/>
              <a:cs typeface="Arial" panose="020B0604020202020204" pitchFamily="34" charset="0"/>
            </a:rPr>
            <a:t>Emissions</a:t>
          </a:r>
          <a:endParaRPr lang="pt-BR" sz="1600" b="0">
            <a:solidFill>
              <a:schemeClr val="bg1"/>
            </a:solidFill>
            <a:latin typeface="Arial" panose="020B0604020202020204" pitchFamily="34" charset="0"/>
            <a:cs typeface="Arial" panose="020B0604020202020204" pitchFamily="34" charset="0"/>
          </a:endParaRPr>
        </a:p>
      </xdr:txBody>
    </xdr:sp>
    <xdr:clientData/>
  </xdr:twoCellAnchor>
  <xdr:twoCellAnchor>
    <xdr:from>
      <xdr:col>2</xdr:col>
      <xdr:colOff>350934</xdr:colOff>
      <xdr:row>0</xdr:row>
      <xdr:rowOff>136962</xdr:rowOff>
    </xdr:from>
    <xdr:to>
      <xdr:col>6</xdr:col>
      <xdr:colOff>1028095</xdr:colOff>
      <xdr:row>2</xdr:row>
      <xdr:rowOff>100794</xdr:rowOff>
    </xdr:to>
    <xdr:sp macro="" textlink="">
      <xdr:nvSpPr>
        <xdr:cNvPr id="3" name="CaixaDeTexto 6">
          <a:hlinkClick xmlns:r="http://schemas.openxmlformats.org/officeDocument/2006/relationships" r:id="rId1"/>
          <a:extLst>
            <a:ext uri="{FF2B5EF4-FFF2-40B4-BE49-F238E27FC236}">
              <a16:creationId xmlns:a16="http://schemas.microsoft.com/office/drawing/2014/main" id="{52A914CC-87B7-4A97-9493-347122457E3D}"/>
            </a:ext>
          </a:extLst>
        </xdr:cNvPr>
        <xdr:cNvSpPr txBox="1"/>
      </xdr:nvSpPr>
      <xdr:spPr>
        <a:xfrm>
          <a:off x="1963632" y="136962"/>
          <a:ext cx="5716844" cy="5081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100" b="1">
              <a:latin typeface="Arial" panose="020B0604020202020204" pitchFamily="34" charset="0"/>
              <a:cs typeface="Arial" panose="020B0604020202020204" pitchFamily="34" charset="0"/>
            </a:rPr>
            <a:t>Excel data tables - </a:t>
          </a:r>
          <a:r>
            <a:rPr lang="pt-BR" sz="1100" b="1" baseline="0">
              <a:latin typeface="Arial" panose="020B0604020202020204" pitchFamily="34" charset="0"/>
              <a:cs typeface="Arial" panose="020B0604020202020204" pitchFamily="34" charset="0"/>
            </a:rPr>
            <a:t>Sustainability Report 2023</a:t>
          </a:r>
        </a:p>
        <a:p>
          <a:endParaRPr lang="pt-BR" sz="600" b="1" baseline="0">
            <a:latin typeface="Arial" panose="020B0604020202020204" pitchFamily="34" charset="0"/>
            <a:cs typeface="Arial" panose="020B0604020202020204" pitchFamily="34" charset="0"/>
          </a:endParaRPr>
        </a:p>
        <a:p>
          <a:r>
            <a:rPr lang="pt-BR" sz="900">
              <a:solidFill>
                <a:sysClr val="windowText" lastClr="000000"/>
              </a:solidFill>
              <a:effectLst/>
              <a:latin typeface="Arial" panose="020B0604020202020204" pitchFamily="34" charset="0"/>
              <a:ea typeface="+mn-ea"/>
              <a:cs typeface="Arial" panose="020B0604020202020204" pitchFamily="34" charset="0"/>
            </a:rPr>
            <a:t>This</a:t>
          </a:r>
          <a:r>
            <a:rPr lang="pt-BR" sz="900" baseline="0">
              <a:solidFill>
                <a:sysClr val="windowText" lastClr="000000"/>
              </a:solidFill>
              <a:effectLst/>
              <a:latin typeface="Arial" panose="020B0604020202020204" pitchFamily="34" charset="0"/>
              <a:ea typeface="+mn-ea"/>
              <a:cs typeface="Arial" panose="020B0604020202020204" pitchFamily="34" charset="0"/>
            </a:rPr>
            <a:t> excel file is a complementary document for the </a:t>
          </a:r>
          <a:r>
            <a:rPr lang="pt-BR" sz="900" i="1" u="sng" baseline="0">
              <a:solidFill>
                <a:sysClr val="windowText" lastClr="000000"/>
              </a:solidFill>
              <a:effectLst/>
              <a:latin typeface="Arial" panose="020B0604020202020204" pitchFamily="34" charset="0"/>
              <a:ea typeface="+mn-ea"/>
              <a:cs typeface="Arial" panose="020B0604020202020204" pitchFamily="34" charset="0"/>
            </a:rPr>
            <a:t>Improving Lives Report 2023</a:t>
          </a:r>
          <a:r>
            <a:rPr lang="pt-BR" sz="900" i="1" u="none" baseline="0">
              <a:solidFill>
                <a:sysClr val="windowText" lastClr="000000"/>
              </a:solidFill>
              <a:effectLst/>
              <a:latin typeface="Arial" panose="020B0604020202020204" pitchFamily="34" charset="0"/>
              <a:ea typeface="+mn-ea"/>
              <a:cs typeface="Arial" panose="020B0604020202020204" pitchFamily="34" charset="0"/>
            </a:rPr>
            <a:t> </a:t>
          </a:r>
          <a:r>
            <a:rPr lang="pt-BR" sz="900" baseline="0">
              <a:solidFill>
                <a:sysClr val="windowText" lastClr="000000"/>
              </a:solidFill>
              <a:effectLst/>
              <a:latin typeface="Arial" panose="020B0604020202020204" pitchFamily="34" charset="0"/>
              <a:ea typeface="+mn-ea"/>
              <a:cs typeface="Arial" panose="020B0604020202020204" pitchFamily="34" charset="0"/>
            </a:rPr>
            <a:t>of The AES Corporation.</a:t>
          </a:r>
          <a:endParaRPr lang="pt-BR" sz="900">
            <a:solidFill>
              <a:srgbClr val="FF0000"/>
            </a:solidFill>
            <a:effectLst/>
            <a:latin typeface="Arial" panose="020B0604020202020204" pitchFamily="34" charset="0"/>
            <a:cs typeface="Arial" panose="020B0604020202020204" pitchFamily="34" charset="0"/>
          </a:endParaRPr>
        </a:p>
      </xdr:txBody>
    </xdr:sp>
    <xdr:clientData/>
  </xdr:twoCellAnchor>
  <xdr:twoCellAnchor>
    <xdr:from>
      <xdr:col>2</xdr:col>
      <xdr:colOff>350933</xdr:colOff>
      <xdr:row>2</xdr:row>
      <xdr:rowOff>73068</xdr:rowOff>
    </xdr:from>
    <xdr:to>
      <xdr:col>5</xdr:col>
      <xdr:colOff>532357</xdr:colOff>
      <xdr:row>3</xdr:row>
      <xdr:rowOff>78102</xdr:rowOff>
    </xdr:to>
    <xdr:sp macro="" textlink="">
      <xdr:nvSpPr>
        <xdr:cNvPr id="4" name="CaixaDeTexto 6">
          <a:hlinkClick xmlns:r="http://schemas.openxmlformats.org/officeDocument/2006/relationships" r:id="rId2"/>
          <a:extLst>
            <a:ext uri="{FF2B5EF4-FFF2-40B4-BE49-F238E27FC236}">
              <a16:creationId xmlns:a16="http://schemas.microsoft.com/office/drawing/2014/main" id="{BC044AF5-1BE0-4855-BAB4-5938092BFF80}"/>
            </a:ext>
          </a:extLst>
        </xdr:cNvPr>
        <xdr:cNvSpPr txBox="1"/>
      </xdr:nvSpPr>
      <xdr:spPr>
        <a:xfrm>
          <a:off x="1927125" y="615863"/>
          <a:ext cx="4095807" cy="2764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r>
            <a:rPr lang="pt-BR" sz="900" b="0">
              <a:solidFill>
                <a:sysClr val="windowText" lastClr="000000"/>
              </a:solidFill>
              <a:effectLst/>
              <a:latin typeface="Arial" panose="020B0604020202020204" pitchFamily="34" charset="0"/>
              <a:ea typeface="+mn-ea"/>
              <a:cs typeface="Arial" panose="020B0604020202020204" pitchFamily="34" charset="0"/>
            </a:rPr>
            <a:t>The</a:t>
          </a:r>
          <a:r>
            <a:rPr lang="pt-BR" sz="1800" b="0">
              <a:solidFill>
                <a:sysClr val="windowText" lastClr="000000"/>
              </a:solidFill>
              <a:effectLst/>
              <a:latin typeface="Arial" panose="020B0604020202020204" pitchFamily="34" charset="0"/>
              <a:ea typeface="+mn-ea"/>
              <a:cs typeface="Arial" panose="020B0604020202020204" pitchFamily="34" charset="0"/>
            </a:rPr>
            <a:t>☆</a:t>
          </a:r>
          <a:r>
            <a:rPr lang="pt-BR" sz="900" b="0">
              <a:solidFill>
                <a:sysClr val="windowText" lastClr="000000"/>
              </a:solidFill>
              <a:effectLst/>
              <a:latin typeface="Arial" panose="020B0604020202020204" pitchFamily="34" charset="0"/>
              <a:ea typeface="+mn-ea"/>
              <a:cs typeface="Arial" panose="020B0604020202020204" pitchFamily="34" charset="0"/>
            </a:rPr>
            <a:t>symbol indicates that the data has received a </a:t>
          </a:r>
          <a:r>
            <a:rPr lang="pt-BR" sz="900" b="0" i="1" u="sng">
              <a:solidFill>
                <a:sysClr val="windowText" lastClr="000000"/>
              </a:solidFill>
              <a:effectLst/>
              <a:latin typeface="Arial" panose="020B0604020202020204" pitchFamily="34" charset="0"/>
              <a:ea typeface="+mn-ea"/>
              <a:cs typeface="Arial" panose="020B0604020202020204" pitchFamily="34" charset="0"/>
            </a:rPr>
            <a:t>third-party assurance</a:t>
          </a:r>
          <a:r>
            <a:rPr lang="pt-BR" sz="900" b="0">
              <a:solidFill>
                <a:sysClr val="windowText" lastClr="000000"/>
              </a:solidFill>
              <a:effectLst/>
              <a:latin typeface="Arial" panose="020B0604020202020204" pitchFamily="34" charset="0"/>
              <a:ea typeface="+mn-ea"/>
              <a:cs typeface="Arial" panose="020B0604020202020204" pitchFamily="34" charset="0"/>
            </a:rPr>
            <a:t>.</a:t>
          </a:r>
          <a:endParaRPr lang="pt-BR" sz="900">
            <a:solidFill>
              <a:srgbClr val="FF0000"/>
            </a:solidFill>
            <a:effectLst/>
            <a:latin typeface="Arial" panose="020B0604020202020204" pitchFamily="34" charset="0"/>
            <a:cs typeface="Arial" panose="020B0604020202020204" pitchFamily="34" charset="0"/>
          </a:endParaRPr>
        </a:p>
      </xdr:txBody>
    </xdr:sp>
    <xdr:clientData/>
  </xdr:twoCellAnchor>
  <xdr:twoCellAnchor editAs="oneCell">
    <xdr:from>
      <xdr:col>0</xdr:col>
      <xdr:colOff>242795</xdr:colOff>
      <xdr:row>0</xdr:row>
      <xdr:rowOff>148367</xdr:rowOff>
    </xdr:from>
    <xdr:to>
      <xdr:col>2</xdr:col>
      <xdr:colOff>403285</xdr:colOff>
      <xdr:row>3</xdr:row>
      <xdr:rowOff>55172</xdr:rowOff>
    </xdr:to>
    <xdr:pic>
      <xdr:nvPicPr>
        <xdr:cNvPr id="21" name="Imagem 11">
          <a:extLst>
            <a:ext uri="{FF2B5EF4-FFF2-40B4-BE49-F238E27FC236}">
              <a16:creationId xmlns:a16="http://schemas.microsoft.com/office/drawing/2014/main" id="{E810FCDC-0BBF-4783-B97D-E0829F78CA74}"/>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42795" y="148367"/>
          <a:ext cx="1756880" cy="722145"/>
        </a:xfrm>
        <a:prstGeom prst="rect">
          <a:avLst/>
        </a:prstGeom>
      </xdr:spPr>
    </xdr:pic>
    <xdr:clientData/>
  </xdr:twoCellAnchor>
  <xdr:twoCellAnchor>
    <xdr:from>
      <xdr:col>7</xdr:col>
      <xdr:colOff>345634</xdr:colOff>
      <xdr:row>2</xdr:row>
      <xdr:rowOff>112533</xdr:rowOff>
    </xdr:from>
    <xdr:to>
      <xdr:col>7</xdr:col>
      <xdr:colOff>1958482</xdr:colOff>
      <xdr:row>3</xdr:row>
      <xdr:rowOff>136920</xdr:rowOff>
    </xdr:to>
    <xdr:sp macro="" textlink="">
      <xdr:nvSpPr>
        <xdr:cNvPr id="15" name="Retângulo: Cantos Arredondados 5">
          <a:hlinkClick xmlns:r="http://schemas.openxmlformats.org/officeDocument/2006/relationships" r:id="rId4"/>
          <a:extLst>
            <a:ext uri="{FF2B5EF4-FFF2-40B4-BE49-F238E27FC236}">
              <a16:creationId xmlns:a16="http://schemas.microsoft.com/office/drawing/2014/main" id="{B17B12AF-6775-430B-9B55-5968C9DA124A}"/>
            </a:ext>
          </a:extLst>
        </xdr:cNvPr>
        <xdr:cNvSpPr/>
      </xdr:nvSpPr>
      <xdr:spPr>
        <a:xfrm>
          <a:off x="8019220" y="659115"/>
          <a:ext cx="1612848" cy="297678"/>
        </a:xfrm>
        <a:prstGeom prst="roundRect">
          <a:avLst/>
        </a:prstGeom>
        <a:noFill/>
        <a:ln w="57150">
          <a:solidFill>
            <a:srgbClr val="02A837"/>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100" b="1">
              <a:solidFill>
                <a:sysClr val="windowText" lastClr="000000"/>
              </a:solidFill>
            </a:rPr>
            <a:t>Go to Home</a:t>
          </a:r>
        </a:p>
      </xdr:txBody>
    </xdr:sp>
    <xdr:clientData/>
  </xdr:twoCellAnchor>
  <xdr:twoCellAnchor editAs="oneCell">
    <xdr:from>
      <xdr:col>7</xdr:col>
      <xdr:colOff>401618</xdr:colOff>
      <xdr:row>2</xdr:row>
      <xdr:rowOff>213675</xdr:rowOff>
    </xdr:from>
    <xdr:to>
      <xdr:col>7</xdr:col>
      <xdr:colOff>704005</xdr:colOff>
      <xdr:row>3</xdr:row>
      <xdr:rowOff>246208</xdr:rowOff>
    </xdr:to>
    <xdr:pic>
      <xdr:nvPicPr>
        <xdr:cNvPr id="16" name="Gráfico 6" descr="Gesto de toque duplo com preenchimento sólido">
          <a:extLst>
            <a:ext uri="{FF2B5EF4-FFF2-40B4-BE49-F238E27FC236}">
              <a16:creationId xmlns:a16="http://schemas.microsoft.com/office/drawing/2014/main" id="{5B8B084F-CF18-4A5F-ADD2-EF591061B155}"/>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8075204" y="760257"/>
          <a:ext cx="310007" cy="316378"/>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xdr:from>
      <xdr:col>7</xdr:col>
      <xdr:colOff>737626</xdr:colOff>
      <xdr:row>0</xdr:row>
      <xdr:rowOff>0</xdr:rowOff>
    </xdr:from>
    <xdr:to>
      <xdr:col>9</xdr:col>
      <xdr:colOff>3859</xdr:colOff>
      <xdr:row>2</xdr:row>
      <xdr:rowOff>3577</xdr:rowOff>
    </xdr:to>
    <xdr:sp macro="" textlink="">
      <xdr:nvSpPr>
        <xdr:cNvPr id="2" name="Retângulo 10">
          <a:extLst>
            <a:ext uri="{FF2B5EF4-FFF2-40B4-BE49-F238E27FC236}">
              <a16:creationId xmlns:a16="http://schemas.microsoft.com/office/drawing/2014/main" id="{CDEC3CBF-A123-48CF-BF35-3DDBE8A4C615}"/>
            </a:ext>
          </a:extLst>
        </xdr:cNvPr>
        <xdr:cNvSpPr/>
      </xdr:nvSpPr>
      <xdr:spPr>
        <a:xfrm>
          <a:off x="7646426" y="0"/>
          <a:ext cx="2104683" cy="549677"/>
        </a:xfrm>
        <a:prstGeom prst="rect">
          <a:avLst/>
        </a:prstGeom>
        <a:solidFill>
          <a:srgbClr val="02A837"/>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600" b="1">
              <a:solidFill>
                <a:schemeClr val="bg1"/>
              </a:solidFill>
              <a:latin typeface="Arial" panose="020B0604020202020204" pitchFamily="34" charset="0"/>
              <a:cs typeface="Arial" panose="020B0604020202020204" pitchFamily="34" charset="0"/>
            </a:rPr>
            <a:t>Planet </a:t>
          </a:r>
          <a:r>
            <a:rPr lang="pt-BR" sz="1600" b="0" baseline="0">
              <a:solidFill>
                <a:schemeClr val="bg1"/>
              </a:solidFill>
              <a:latin typeface="Arial" panose="020B0604020202020204" pitchFamily="34" charset="0"/>
              <a:cs typeface="Arial" panose="020B0604020202020204" pitchFamily="34" charset="0"/>
            </a:rPr>
            <a:t>|</a:t>
          </a:r>
          <a:r>
            <a:rPr lang="pt-BR" sz="1600" b="1" baseline="0">
              <a:solidFill>
                <a:schemeClr val="bg1"/>
              </a:solidFill>
              <a:latin typeface="Arial" panose="020B0604020202020204" pitchFamily="34" charset="0"/>
              <a:cs typeface="Arial" panose="020B0604020202020204" pitchFamily="34" charset="0"/>
            </a:rPr>
            <a:t> </a:t>
          </a:r>
          <a:r>
            <a:rPr lang="pt-BR" sz="1600" b="0" baseline="0">
              <a:solidFill>
                <a:schemeClr val="bg1"/>
              </a:solidFill>
              <a:latin typeface="Arial" panose="020B0604020202020204" pitchFamily="34" charset="0"/>
              <a:cs typeface="Arial" panose="020B0604020202020204" pitchFamily="34" charset="0"/>
            </a:rPr>
            <a:t>Energy</a:t>
          </a:r>
          <a:endParaRPr lang="pt-BR" sz="1600" b="0">
            <a:solidFill>
              <a:schemeClr val="bg1"/>
            </a:solidFill>
            <a:latin typeface="Arial" panose="020B0604020202020204" pitchFamily="34" charset="0"/>
            <a:cs typeface="Arial" panose="020B0604020202020204" pitchFamily="34" charset="0"/>
          </a:endParaRPr>
        </a:p>
      </xdr:txBody>
    </xdr:sp>
    <xdr:clientData/>
  </xdr:twoCellAnchor>
  <xdr:twoCellAnchor>
    <xdr:from>
      <xdr:col>1</xdr:col>
      <xdr:colOff>1725742</xdr:colOff>
      <xdr:row>0</xdr:row>
      <xdr:rowOff>175459</xdr:rowOff>
    </xdr:from>
    <xdr:to>
      <xdr:col>6</xdr:col>
      <xdr:colOff>710197</xdr:colOff>
      <xdr:row>2</xdr:row>
      <xdr:rowOff>172064</xdr:rowOff>
    </xdr:to>
    <xdr:sp macro="" textlink="">
      <xdr:nvSpPr>
        <xdr:cNvPr id="3" name="CaixaDeTexto 6">
          <a:hlinkClick xmlns:r="http://schemas.openxmlformats.org/officeDocument/2006/relationships" r:id="rId1"/>
          <a:extLst>
            <a:ext uri="{FF2B5EF4-FFF2-40B4-BE49-F238E27FC236}">
              <a16:creationId xmlns:a16="http://schemas.microsoft.com/office/drawing/2014/main" id="{87294E32-C507-40FA-8F1F-ACCCA33726CC}"/>
            </a:ext>
          </a:extLst>
        </xdr:cNvPr>
        <xdr:cNvSpPr txBox="1"/>
      </xdr:nvSpPr>
      <xdr:spPr>
        <a:xfrm>
          <a:off x="1971548" y="175459"/>
          <a:ext cx="5867036" cy="5373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100" b="1">
              <a:latin typeface="Arial" panose="020B0604020202020204" pitchFamily="34" charset="0"/>
              <a:cs typeface="Arial" panose="020B0604020202020204" pitchFamily="34" charset="0"/>
            </a:rPr>
            <a:t>Excel data tables - </a:t>
          </a:r>
          <a:r>
            <a:rPr lang="pt-BR" sz="1100" b="1" baseline="0">
              <a:latin typeface="Arial" panose="020B0604020202020204" pitchFamily="34" charset="0"/>
              <a:cs typeface="Arial" panose="020B0604020202020204" pitchFamily="34" charset="0"/>
            </a:rPr>
            <a:t>Sustainability Report 2023</a:t>
          </a:r>
        </a:p>
        <a:p>
          <a:endParaRPr lang="pt-BR" sz="600" b="1" baseline="0">
            <a:latin typeface="Arial" panose="020B0604020202020204" pitchFamily="34" charset="0"/>
            <a:cs typeface="Arial" panose="020B0604020202020204" pitchFamily="34" charset="0"/>
          </a:endParaRPr>
        </a:p>
        <a:p>
          <a:r>
            <a:rPr lang="pt-BR" sz="900">
              <a:solidFill>
                <a:sysClr val="windowText" lastClr="000000"/>
              </a:solidFill>
              <a:effectLst/>
              <a:latin typeface="Arial" panose="020B0604020202020204" pitchFamily="34" charset="0"/>
              <a:ea typeface="+mn-ea"/>
              <a:cs typeface="Arial" panose="020B0604020202020204" pitchFamily="34" charset="0"/>
            </a:rPr>
            <a:t>This</a:t>
          </a:r>
          <a:r>
            <a:rPr lang="pt-BR" sz="900" baseline="0">
              <a:solidFill>
                <a:sysClr val="windowText" lastClr="000000"/>
              </a:solidFill>
              <a:effectLst/>
              <a:latin typeface="Arial" panose="020B0604020202020204" pitchFamily="34" charset="0"/>
              <a:ea typeface="+mn-ea"/>
              <a:cs typeface="Arial" panose="020B0604020202020204" pitchFamily="34" charset="0"/>
            </a:rPr>
            <a:t> excel file is a complementary document for the </a:t>
          </a:r>
          <a:r>
            <a:rPr lang="pt-BR" sz="900" i="1" u="sng" baseline="0">
              <a:solidFill>
                <a:sysClr val="windowText" lastClr="000000"/>
              </a:solidFill>
              <a:effectLst/>
              <a:latin typeface="Arial" panose="020B0604020202020204" pitchFamily="34" charset="0"/>
              <a:ea typeface="+mn-ea"/>
              <a:cs typeface="Arial" panose="020B0604020202020204" pitchFamily="34" charset="0"/>
            </a:rPr>
            <a:t>Improving Lives Report 2023</a:t>
          </a:r>
          <a:r>
            <a:rPr lang="pt-BR" sz="900" i="1" u="none" baseline="0">
              <a:solidFill>
                <a:sysClr val="windowText" lastClr="000000"/>
              </a:solidFill>
              <a:effectLst/>
              <a:latin typeface="Arial" panose="020B0604020202020204" pitchFamily="34" charset="0"/>
              <a:ea typeface="+mn-ea"/>
              <a:cs typeface="Arial" panose="020B0604020202020204" pitchFamily="34" charset="0"/>
            </a:rPr>
            <a:t> </a:t>
          </a:r>
          <a:r>
            <a:rPr lang="pt-BR" sz="900" baseline="0">
              <a:solidFill>
                <a:sysClr val="windowText" lastClr="000000"/>
              </a:solidFill>
              <a:effectLst/>
              <a:latin typeface="Arial" panose="020B0604020202020204" pitchFamily="34" charset="0"/>
              <a:ea typeface="+mn-ea"/>
              <a:cs typeface="Arial" panose="020B0604020202020204" pitchFamily="34" charset="0"/>
            </a:rPr>
            <a:t>of The AES Corporation.</a:t>
          </a:r>
          <a:endParaRPr lang="pt-BR" sz="900">
            <a:solidFill>
              <a:srgbClr val="FF0000"/>
            </a:solidFill>
            <a:effectLst/>
            <a:latin typeface="Arial" panose="020B0604020202020204" pitchFamily="34" charset="0"/>
            <a:cs typeface="Arial" panose="020B0604020202020204" pitchFamily="34" charset="0"/>
          </a:endParaRPr>
        </a:p>
      </xdr:txBody>
    </xdr:sp>
    <xdr:clientData/>
  </xdr:twoCellAnchor>
  <xdr:twoCellAnchor>
    <xdr:from>
      <xdr:col>1</xdr:col>
      <xdr:colOff>1725740</xdr:colOff>
      <xdr:row>2</xdr:row>
      <xdr:rowOff>99435</xdr:rowOff>
    </xdr:from>
    <xdr:to>
      <xdr:col>5</xdr:col>
      <xdr:colOff>252945</xdr:colOff>
      <xdr:row>3</xdr:row>
      <xdr:rowOff>98403</xdr:rowOff>
    </xdr:to>
    <xdr:sp macro="" textlink="">
      <xdr:nvSpPr>
        <xdr:cNvPr id="9" name="CaixaDeTexto 6">
          <a:hlinkClick xmlns:r="http://schemas.openxmlformats.org/officeDocument/2006/relationships" r:id="rId2"/>
          <a:extLst>
            <a:ext uri="{FF2B5EF4-FFF2-40B4-BE49-F238E27FC236}">
              <a16:creationId xmlns:a16="http://schemas.microsoft.com/office/drawing/2014/main" id="{3A5D0DBE-2D67-4619-92E2-1F231EA4BF47}"/>
            </a:ext>
          </a:extLst>
        </xdr:cNvPr>
        <xdr:cNvSpPr txBox="1"/>
      </xdr:nvSpPr>
      <xdr:spPr>
        <a:xfrm>
          <a:off x="1973416" y="647485"/>
          <a:ext cx="4400297" cy="2729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r>
            <a:rPr lang="pt-BR" sz="900" b="0">
              <a:solidFill>
                <a:sysClr val="windowText" lastClr="000000"/>
              </a:solidFill>
              <a:effectLst/>
              <a:latin typeface="Arial" panose="020B0604020202020204" pitchFamily="34" charset="0"/>
              <a:ea typeface="+mn-ea"/>
              <a:cs typeface="Arial" panose="020B0604020202020204" pitchFamily="34" charset="0"/>
            </a:rPr>
            <a:t>The</a:t>
          </a:r>
          <a:r>
            <a:rPr lang="pt-BR" sz="1800" b="0">
              <a:solidFill>
                <a:sysClr val="windowText" lastClr="000000"/>
              </a:solidFill>
              <a:effectLst/>
              <a:latin typeface="Arial" panose="020B0604020202020204" pitchFamily="34" charset="0"/>
              <a:ea typeface="+mn-ea"/>
              <a:cs typeface="Arial" panose="020B0604020202020204" pitchFamily="34" charset="0"/>
            </a:rPr>
            <a:t>☆</a:t>
          </a:r>
          <a:r>
            <a:rPr lang="pt-BR" sz="900" b="0">
              <a:solidFill>
                <a:sysClr val="windowText" lastClr="000000"/>
              </a:solidFill>
              <a:effectLst/>
              <a:latin typeface="Arial" panose="020B0604020202020204" pitchFamily="34" charset="0"/>
              <a:ea typeface="+mn-ea"/>
              <a:cs typeface="Arial" panose="020B0604020202020204" pitchFamily="34" charset="0"/>
            </a:rPr>
            <a:t>symbol indicates that the data has received a </a:t>
          </a:r>
          <a:r>
            <a:rPr lang="pt-BR" sz="900" b="0" i="1" u="sng">
              <a:solidFill>
                <a:sysClr val="windowText" lastClr="000000"/>
              </a:solidFill>
              <a:effectLst/>
              <a:latin typeface="Arial" panose="020B0604020202020204" pitchFamily="34" charset="0"/>
              <a:ea typeface="+mn-ea"/>
              <a:cs typeface="Arial" panose="020B0604020202020204" pitchFamily="34" charset="0"/>
            </a:rPr>
            <a:t>third-party assurance</a:t>
          </a:r>
          <a:r>
            <a:rPr lang="pt-BR" sz="900" b="0">
              <a:solidFill>
                <a:sysClr val="windowText" lastClr="000000"/>
              </a:solidFill>
              <a:effectLst/>
              <a:latin typeface="Arial" panose="020B0604020202020204" pitchFamily="34" charset="0"/>
              <a:ea typeface="+mn-ea"/>
              <a:cs typeface="Arial" panose="020B0604020202020204" pitchFamily="34" charset="0"/>
            </a:rPr>
            <a:t>.</a:t>
          </a:r>
          <a:endParaRPr lang="pt-BR" sz="900">
            <a:solidFill>
              <a:srgbClr val="FF0000"/>
            </a:solidFill>
            <a:effectLst/>
            <a:latin typeface="Arial" panose="020B0604020202020204" pitchFamily="34" charset="0"/>
            <a:cs typeface="Arial" panose="020B0604020202020204" pitchFamily="34" charset="0"/>
          </a:endParaRPr>
        </a:p>
      </xdr:txBody>
    </xdr:sp>
    <xdr:clientData/>
  </xdr:twoCellAnchor>
  <xdr:twoCellAnchor editAs="oneCell">
    <xdr:from>
      <xdr:col>1</xdr:col>
      <xdr:colOff>8356</xdr:colOff>
      <xdr:row>0</xdr:row>
      <xdr:rowOff>186866</xdr:rowOff>
    </xdr:from>
    <xdr:to>
      <xdr:col>1</xdr:col>
      <xdr:colOff>1789523</xdr:colOff>
      <xdr:row>3</xdr:row>
      <xdr:rowOff>56423</xdr:rowOff>
    </xdr:to>
    <xdr:pic>
      <xdr:nvPicPr>
        <xdr:cNvPr id="10" name="Imagem 11">
          <a:extLst>
            <a:ext uri="{FF2B5EF4-FFF2-40B4-BE49-F238E27FC236}">
              <a16:creationId xmlns:a16="http://schemas.microsoft.com/office/drawing/2014/main" id="{BA79E310-2E68-487F-9D22-77211491B31A}"/>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59014" y="186866"/>
          <a:ext cx="1781167" cy="708158"/>
        </a:xfrm>
        <a:prstGeom prst="rect">
          <a:avLst/>
        </a:prstGeom>
      </xdr:spPr>
    </xdr:pic>
    <xdr:clientData/>
  </xdr:twoCellAnchor>
  <xdr:twoCellAnchor>
    <xdr:from>
      <xdr:col>8</xdr:col>
      <xdr:colOff>44719</xdr:colOff>
      <xdr:row>2</xdr:row>
      <xdr:rowOff>102852</xdr:rowOff>
    </xdr:from>
    <xdr:to>
      <xdr:col>8</xdr:col>
      <xdr:colOff>1657567</xdr:colOff>
      <xdr:row>3</xdr:row>
      <xdr:rowOff>127748</xdr:rowOff>
    </xdr:to>
    <xdr:sp macro="" textlink="">
      <xdr:nvSpPr>
        <xdr:cNvPr id="7" name="Retângulo: Cantos Arredondados 5">
          <a:hlinkClick xmlns:r="http://schemas.openxmlformats.org/officeDocument/2006/relationships" r:id="rId4"/>
          <a:extLst>
            <a:ext uri="{FF2B5EF4-FFF2-40B4-BE49-F238E27FC236}">
              <a16:creationId xmlns:a16="http://schemas.microsoft.com/office/drawing/2014/main" id="{A2382419-2651-4FF2-831A-3FCDFAF67A81}"/>
            </a:ext>
          </a:extLst>
        </xdr:cNvPr>
        <xdr:cNvSpPr/>
      </xdr:nvSpPr>
      <xdr:spPr>
        <a:xfrm>
          <a:off x="9623381" y="648415"/>
          <a:ext cx="1612848" cy="297678"/>
        </a:xfrm>
        <a:prstGeom prst="roundRect">
          <a:avLst/>
        </a:prstGeom>
        <a:noFill/>
        <a:ln w="57150">
          <a:solidFill>
            <a:srgbClr val="02A837"/>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100" b="1">
              <a:solidFill>
                <a:sysClr val="windowText" lastClr="000000"/>
              </a:solidFill>
            </a:rPr>
            <a:t>Go to Home</a:t>
          </a:r>
        </a:p>
      </xdr:txBody>
    </xdr:sp>
    <xdr:clientData/>
  </xdr:twoCellAnchor>
  <xdr:twoCellAnchor editAs="oneCell">
    <xdr:from>
      <xdr:col>8</xdr:col>
      <xdr:colOff>100703</xdr:colOff>
      <xdr:row>2</xdr:row>
      <xdr:rowOff>203994</xdr:rowOff>
    </xdr:from>
    <xdr:to>
      <xdr:col>8</xdr:col>
      <xdr:colOff>399280</xdr:colOff>
      <xdr:row>3</xdr:row>
      <xdr:rowOff>247957</xdr:rowOff>
    </xdr:to>
    <xdr:pic>
      <xdr:nvPicPr>
        <xdr:cNvPr id="11" name="Gráfico 6" descr="Gesto de toque duplo com preenchimento sólido">
          <a:extLst>
            <a:ext uri="{FF2B5EF4-FFF2-40B4-BE49-F238E27FC236}">
              <a16:creationId xmlns:a16="http://schemas.microsoft.com/office/drawing/2014/main" id="{A34CB9AF-3092-46C7-BE7F-B98AF6985D4F}"/>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9679365" y="749557"/>
          <a:ext cx="310007" cy="316378"/>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xdr:from>
      <xdr:col>2</xdr:col>
      <xdr:colOff>844006</xdr:colOff>
      <xdr:row>0</xdr:row>
      <xdr:rowOff>0</xdr:rowOff>
    </xdr:from>
    <xdr:to>
      <xdr:col>3</xdr:col>
      <xdr:colOff>1570296</xdr:colOff>
      <xdr:row>2</xdr:row>
      <xdr:rowOff>3577</xdr:rowOff>
    </xdr:to>
    <xdr:sp macro="" textlink="">
      <xdr:nvSpPr>
        <xdr:cNvPr id="298" name="Retângulo 10">
          <a:extLst>
            <a:ext uri="{FF2B5EF4-FFF2-40B4-BE49-F238E27FC236}">
              <a16:creationId xmlns:a16="http://schemas.microsoft.com/office/drawing/2014/main" id="{1B2336A3-784E-4086-B4C2-A6D17EE860F6}"/>
            </a:ext>
          </a:extLst>
        </xdr:cNvPr>
        <xdr:cNvSpPr/>
      </xdr:nvSpPr>
      <xdr:spPr>
        <a:xfrm>
          <a:off x="6514182" y="0"/>
          <a:ext cx="2093408" cy="556401"/>
        </a:xfrm>
        <a:prstGeom prst="rect">
          <a:avLst/>
        </a:prstGeom>
        <a:solidFill>
          <a:srgbClr val="02A837"/>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600" b="1">
              <a:solidFill>
                <a:schemeClr val="bg1"/>
              </a:solidFill>
              <a:latin typeface="Arial" panose="020B0604020202020204" pitchFamily="34" charset="0"/>
              <a:cs typeface="Arial" panose="020B0604020202020204" pitchFamily="34" charset="0"/>
            </a:rPr>
            <a:t>Planet </a:t>
          </a:r>
          <a:r>
            <a:rPr lang="pt-BR" sz="1600" b="0" baseline="0">
              <a:solidFill>
                <a:schemeClr val="bg1"/>
              </a:solidFill>
              <a:latin typeface="Arial" panose="020B0604020202020204" pitchFamily="34" charset="0"/>
              <a:cs typeface="Arial" panose="020B0604020202020204" pitchFamily="34" charset="0"/>
            </a:rPr>
            <a:t>|</a:t>
          </a:r>
          <a:r>
            <a:rPr lang="pt-BR" sz="1600" b="1" baseline="0">
              <a:solidFill>
                <a:schemeClr val="bg1"/>
              </a:solidFill>
              <a:latin typeface="Arial" panose="020B0604020202020204" pitchFamily="34" charset="0"/>
              <a:cs typeface="Arial" panose="020B0604020202020204" pitchFamily="34" charset="0"/>
            </a:rPr>
            <a:t> </a:t>
          </a:r>
          <a:r>
            <a:rPr lang="pt-BR" sz="1600" b="0" baseline="0">
              <a:solidFill>
                <a:schemeClr val="bg1"/>
              </a:solidFill>
              <a:latin typeface="Arial" panose="020B0604020202020204" pitchFamily="34" charset="0"/>
              <a:cs typeface="Arial" panose="020B0604020202020204" pitchFamily="34" charset="0"/>
            </a:rPr>
            <a:t>Biodiversity</a:t>
          </a:r>
          <a:endParaRPr lang="pt-BR" sz="1600" b="0">
            <a:solidFill>
              <a:schemeClr val="bg1"/>
            </a:solidFill>
            <a:latin typeface="Arial" panose="020B0604020202020204" pitchFamily="34" charset="0"/>
            <a:cs typeface="Arial" panose="020B0604020202020204" pitchFamily="34" charset="0"/>
          </a:endParaRPr>
        </a:p>
      </xdr:txBody>
    </xdr:sp>
    <xdr:clientData/>
  </xdr:twoCellAnchor>
  <xdr:twoCellAnchor>
    <xdr:from>
      <xdr:col>1</xdr:col>
      <xdr:colOff>1737455</xdr:colOff>
      <xdr:row>2</xdr:row>
      <xdr:rowOff>162559</xdr:rowOff>
    </xdr:from>
    <xdr:to>
      <xdr:col>2</xdr:col>
      <xdr:colOff>812800</xdr:colOff>
      <xdr:row>3</xdr:row>
      <xdr:rowOff>175538</xdr:rowOff>
    </xdr:to>
    <xdr:sp macro="" textlink="">
      <xdr:nvSpPr>
        <xdr:cNvPr id="6" name="CaixaDeTexto 6">
          <a:hlinkClick xmlns:r="http://schemas.openxmlformats.org/officeDocument/2006/relationships" r:id="rId1"/>
          <a:extLst>
            <a:ext uri="{FF2B5EF4-FFF2-40B4-BE49-F238E27FC236}">
              <a16:creationId xmlns:a16="http://schemas.microsoft.com/office/drawing/2014/main" id="{28A103D3-658F-4546-8E7E-554D30FE7D63}"/>
            </a:ext>
          </a:extLst>
        </xdr:cNvPr>
        <xdr:cNvSpPr txBox="1"/>
      </xdr:nvSpPr>
      <xdr:spPr>
        <a:xfrm>
          <a:off x="1981295" y="711199"/>
          <a:ext cx="4063905" cy="2872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r>
            <a:rPr lang="pt-BR" sz="900" b="0">
              <a:solidFill>
                <a:sysClr val="windowText" lastClr="000000"/>
              </a:solidFill>
              <a:effectLst/>
              <a:latin typeface="Arial" panose="020B0604020202020204" pitchFamily="34" charset="0"/>
              <a:ea typeface="+mn-ea"/>
              <a:cs typeface="Arial" panose="020B0604020202020204" pitchFamily="34" charset="0"/>
            </a:rPr>
            <a:t>The</a:t>
          </a:r>
          <a:r>
            <a:rPr lang="pt-BR" sz="1800" b="0">
              <a:solidFill>
                <a:sysClr val="windowText" lastClr="000000"/>
              </a:solidFill>
              <a:effectLst/>
              <a:latin typeface="Arial" panose="020B0604020202020204" pitchFamily="34" charset="0"/>
              <a:ea typeface="+mn-ea"/>
              <a:cs typeface="Arial" panose="020B0604020202020204" pitchFamily="34" charset="0"/>
            </a:rPr>
            <a:t>☆</a:t>
          </a:r>
          <a:r>
            <a:rPr lang="pt-BR" sz="900" b="0">
              <a:solidFill>
                <a:sysClr val="windowText" lastClr="000000"/>
              </a:solidFill>
              <a:effectLst/>
              <a:latin typeface="Arial" panose="020B0604020202020204" pitchFamily="34" charset="0"/>
              <a:ea typeface="+mn-ea"/>
              <a:cs typeface="Arial" panose="020B0604020202020204" pitchFamily="34" charset="0"/>
            </a:rPr>
            <a:t>symbol indicates that the data has received a </a:t>
          </a:r>
          <a:r>
            <a:rPr lang="pt-BR" sz="900" b="0" i="1" u="sng">
              <a:solidFill>
                <a:sysClr val="windowText" lastClr="000000"/>
              </a:solidFill>
              <a:effectLst/>
              <a:latin typeface="Arial" panose="020B0604020202020204" pitchFamily="34" charset="0"/>
              <a:ea typeface="+mn-ea"/>
              <a:cs typeface="Arial" panose="020B0604020202020204" pitchFamily="34" charset="0"/>
            </a:rPr>
            <a:t>third-party assurance</a:t>
          </a:r>
          <a:r>
            <a:rPr lang="pt-BR" sz="900" b="0">
              <a:solidFill>
                <a:sysClr val="windowText" lastClr="000000"/>
              </a:solidFill>
              <a:effectLst/>
              <a:latin typeface="Arial" panose="020B0604020202020204" pitchFamily="34" charset="0"/>
              <a:ea typeface="+mn-ea"/>
              <a:cs typeface="Arial" panose="020B0604020202020204" pitchFamily="34" charset="0"/>
            </a:rPr>
            <a:t>.</a:t>
          </a:r>
          <a:endParaRPr lang="pt-BR" sz="900">
            <a:solidFill>
              <a:srgbClr val="FF0000"/>
            </a:solidFill>
            <a:effectLst/>
            <a:latin typeface="Arial" panose="020B0604020202020204" pitchFamily="34" charset="0"/>
            <a:cs typeface="Arial" panose="020B0604020202020204" pitchFamily="34" charset="0"/>
          </a:endParaRPr>
        </a:p>
      </xdr:txBody>
    </xdr:sp>
    <xdr:clientData/>
  </xdr:twoCellAnchor>
  <xdr:twoCellAnchor editAs="oneCell">
    <xdr:from>
      <xdr:col>1</xdr:col>
      <xdr:colOff>6755</xdr:colOff>
      <xdr:row>0</xdr:row>
      <xdr:rowOff>160023</xdr:rowOff>
    </xdr:from>
    <xdr:to>
      <xdr:col>1</xdr:col>
      <xdr:colOff>1769350</xdr:colOff>
      <xdr:row>3</xdr:row>
      <xdr:rowOff>57662</xdr:rowOff>
    </xdr:to>
    <xdr:pic>
      <xdr:nvPicPr>
        <xdr:cNvPr id="228" name="Imagem 14">
          <a:extLst>
            <a:ext uri="{FF2B5EF4-FFF2-40B4-BE49-F238E27FC236}">
              <a16:creationId xmlns:a16="http://schemas.microsoft.com/office/drawing/2014/main" id="{D87893E8-224B-40BC-8A8C-EF49D6F45FB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56702" y="160023"/>
          <a:ext cx="1756880" cy="705359"/>
        </a:xfrm>
        <a:prstGeom prst="rect">
          <a:avLst/>
        </a:prstGeom>
      </xdr:spPr>
    </xdr:pic>
    <xdr:clientData/>
  </xdr:twoCellAnchor>
  <xdr:twoCellAnchor>
    <xdr:from>
      <xdr:col>1</xdr:col>
      <xdr:colOff>1727295</xdr:colOff>
      <xdr:row>0</xdr:row>
      <xdr:rowOff>148617</xdr:rowOff>
    </xdr:from>
    <xdr:to>
      <xdr:col>2</xdr:col>
      <xdr:colOff>809450</xdr:colOff>
      <xdr:row>2</xdr:row>
      <xdr:rowOff>209340</xdr:rowOff>
    </xdr:to>
    <xdr:sp macro="" textlink="">
      <xdr:nvSpPr>
        <xdr:cNvPr id="9" name="CaixaDeTexto 6">
          <a:hlinkClick xmlns:r="http://schemas.openxmlformats.org/officeDocument/2006/relationships" r:id="rId3"/>
          <a:extLst>
            <a:ext uri="{FF2B5EF4-FFF2-40B4-BE49-F238E27FC236}">
              <a16:creationId xmlns:a16="http://schemas.microsoft.com/office/drawing/2014/main" id="{40FEC9CB-8F33-4ED6-BB62-A421BC264199}"/>
            </a:ext>
          </a:extLst>
        </xdr:cNvPr>
        <xdr:cNvSpPr txBox="1"/>
      </xdr:nvSpPr>
      <xdr:spPr>
        <a:xfrm>
          <a:off x="1971526" y="148617"/>
          <a:ext cx="4504078" cy="6050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100" b="1">
              <a:latin typeface="Arial" panose="020B0604020202020204" pitchFamily="34" charset="0"/>
              <a:cs typeface="Arial" panose="020B0604020202020204" pitchFamily="34" charset="0"/>
            </a:rPr>
            <a:t>Excel data tables - </a:t>
          </a:r>
          <a:r>
            <a:rPr lang="pt-BR" sz="1100" b="1" baseline="0">
              <a:latin typeface="Arial" panose="020B0604020202020204" pitchFamily="34" charset="0"/>
              <a:cs typeface="Arial" panose="020B0604020202020204" pitchFamily="34" charset="0"/>
            </a:rPr>
            <a:t>Sustainability Report 2023</a:t>
          </a:r>
        </a:p>
        <a:p>
          <a:endParaRPr lang="pt-BR" sz="600" b="1" baseline="0">
            <a:latin typeface="Arial" panose="020B0604020202020204" pitchFamily="34" charset="0"/>
            <a:cs typeface="Arial" panose="020B0604020202020204" pitchFamily="34" charset="0"/>
          </a:endParaRPr>
        </a:p>
        <a:p>
          <a:r>
            <a:rPr lang="pt-BR" sz="900">
              <a:solidFill>
                <a:sysClr val="windowText" lastClr="000000"/>
              </a:solidFill>
              <a:effectLst/>
              <a:latin typeface="Arial" panose="020B0604020202020204" pitchFamily="34" charset="0"/>
              <a:ea typeface="+mn-ea"/>
              <a:cs typeface="Arial" panose="020B0604020202020204" pitchFamily="34" charset="0"/>
            </a:rPr>
            <a:t>This</a:t>
          </a:r>
          <a:r>
            <a:rPr lang="pt-BR" sz="900" baseline="0">
              <a:solidFill>
                <a:sysClr val="windowText" lastClr="000000"/>
              </a:solidFill>
              <a:effectLst/>
              <a:latin typeface="Arial" panose="020B0604020202020204" pitchFamily="34" charset="0"/>
              <a:ea typeface="+mn-ea"/>
              <a:cs typeface="Arial" panose="020B0604020202020204" pitchFamily="34" charset="0"/>
            </a:rPr>
            <a:t> excel file is a complementary document for the </a:t>
          </a:r>
          <a:r>
            <a:rPr lang="pt-BR" sz="900" i="1" u="sng" baseline="0">
              <a:solidFill>
                <a:sysClr val="windowText" lastClr="000000"/>
              </a:solidFill>
              <a:effectLst/>
              <a:latin typeface="Arial" panose="020B0604020202020204" pitchFamily="34" charset="0"/>
              <a:ea typeface="+mn-ea"/>
              <a:cs typeface="Arial" panose="020B0604020202020204" pitchFamily="34" charset="0"/>
            </a:rPr>
            <a:t>Improving Lives Report 2023</a:t>
          </a:r>
          <a:r>
            <a:rPr lang="pt-BR" sz="900" i="1" u="none" baseline="0">
              <a:solidFill>
                <a:sysClr val="windowText" lastClr="000000"/>
              </a:solidFill>
              <a:effectLst/>
              <a:latin typeface="Arial" panose="020B0604020202020204" pitchFamily="34" charset="0"/>
              <a:ea typeface="+mn-ea"/>
              <a:cs typeface="Arial" panose="020B0604020202020204" pitchFamily="34" charset="0"/>
            </a:rPr>
            <a:t> </a:t>
          </a:r>
          <a:r>
            <a:rPr lang="pt-BR" sz="900" baseline="0">
              <a:solidFill>
                <a:sysClr val="windowText" lastClr="000000"/>
              </a:solidFill>
              <a:effectLst/>
              <a:latin typeface="Arial" panose="020B0604020202020204" pitchFamily="34" charset="0"/>
              <a:ea typeface="+mn-ea"/>
              <a:cs typeface="Arial" panose="020B0604020202020204" pitchFamily="34" charset="0"/>
            </a:rPr>
            <a:t>of The AES Corporation.</a:t>
          </a:r>
          <a:endParaRPr lang="pt-BR" sz="900">
            <a:solidFill>
              <a:srgbClr val="FF0000"/>
            </a:solidFill>
            <a:effectLst/>
            <a:latin typeface="Arial" panose="020B0604020202020204" pitchFamily="34" charset="0"/>
            <a:cs typeface="Arial" panose="020B0604020202020204" pitchFamily="34" charset="0"/>
          </a:endParaRPr>
        </a:p>
      </xdr:txBody>
    </xdr:sp>
    <xdr:clientData/>
  </xdr:twoCellAnchor>
  <xdr:twoCellAnchor>
    <xdr:from>
      <xdr:col>2</xdr:col>
      <xdr:colOff>1294906</xdr:colOff>
      <xdr:row>2</xdr:row>
      <xdr:rowOff>119264</xdr:rowOff>
    </xdr:from>
    <xdr:to>
      <xdr:col>3</xdr:col>
      <xdr:colOff>1541320</xdr:colOff>
      <xdr:row>3</xdr:row>
      <xdr:rowOff>142958</xdr:rowOff>
    </xdr:to>
    <xdr:sp macro="" textlink="">
      <xdr:nvSpPr>
        <xdr:cNvPr id="4" name="Retângulo: Cantos Arredondados 5">
          <a:hlinkClick xmlns:r="http://schemas.openxmlformats.org/officeDocument/2006/relationships" r:id="rId4"/>
          <a:extLst>
            <a:ext uri="{FF2B5EF4-FFF2-40B4-BE49-F238E27FC236}">
              <a16:creationId xmlns:a16="http://schemas.microsoft.com/office/drawing/2014/main" id="{668496CB-4DA9-4C70-B5AA-0F6CC2F74154}"/>
            </a:ext>
          </a:extLst>
        </xdr:cNvPr>
        <xdr:cNvSpPr/>
      </xdr:nvSpPr>
      <xdr:spPr>
        <a:xfrm>
          <a:off x="6965082" y="672088"/>
          <a:ext cx="1613532" cy="300105"/>
        </a:xfrm>
        <a:prstGeom prst="roundRect">
          <a:avLst/>
        </a:prstGeom>
        <a:noFill/>
        <a:ln w="57150">
          <a:solidFill>
            <a:srgbClr val="02A837"/>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100" b="1">
              <a:solidFill>
                <a:sysClr val="windowText" lastClr="000000"/>
              </a:solidFill>
            </a:rPr>
            <a:t>Go to Home</a:t>
          </a:r>
        </a:p>
      </xdr:txBody>
    </xdr:sp>
    <xdr:clientData/>
  </xdr:twoCellAnchor>
  <xdr:twoCellAnchor editAs="oneCell">
    <xdr:from>
      <xdr:col>2</xdr:col>
      <xdr:colOff>1350890</xdr:colOff>
      <xdr:row>2</xdr:row>
      <xdr:rowOff>220406</xdr:rowOff>
    </xdr:from>
    <xdr:to>
      <xdr:col>3</xdr:col>
      <xdr:colOff>293779</xdr:colOff>
      <xdr:row>3</xdr:row>
      <xdr:rowOff>247224</xdr:rowOff>
    </xdr:to>
    <xdr:pic>
      <xdr:nvPicPr>
        <xdr:cNvPr id="5" name="Gráfico 6" descr="Gesto de toque duplo com preenchimento sólido">
          <a:extLst>
            <a:ext uri="{FF2B5EF4-FFF2-40B4-BE49-F238E27FC236}">
              <a16:creationId xmlns:a16="http://schemas.microsoft.com/office/drawing/2014/main" id="{7405C15B-60FA-4E82-BE6C-3F1EF2B7422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7021066" y="773230"/>
          <a:ext cx="310007" cy="30322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1821252</xdr:colOff>
      <xdr:row>0</xdr:row>
      <xdr:rowOff>110275</xdr:rowOff>
    </xdr:from>
    <xdr:to>
      <xdr:col>1</xdr:col>
      <xdr:colOff>7438571</xdr:colOff>
      <xdr:row>4</xdr:row>
      <xdr:rowOff>131870</xdr:rowOff>
    </xdr:to>
    <xdr:sp macro="" textlink="">
      <xdr:nvSpPr>
        <xdr:cNvPr id="19" name="CaixaDeTexto 6">
          <a:hlinkClick xmlns:r="http://schemas.openxmlformats.org/officeDocument/2006/relationships" r:id="rId1"/>
          <a:extLst>
            <a:ext uri="{FF2B5EF4-FFF2-40B4-BE49-F238E27FC236}">
              <a16:creationId xmlns:a16="http://schemas.microsoft.com/office/drawing/2014/main" id="{339F3A61-6A2D-4F41-B435-E4A67B54F424}"/>
            </a:ext>
          </a:extLst>
        </xdr:cNvPr>
        <xdr:cNvSpPr txBox="1"/>
      </xdr:nvSpPr>
      <xdr:spPr>
        <a:xfrm>
          <a:off x="2042998" y="110275"/>
          <a:ext cx="5617319" cy="7473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100" b="1">
              <a:latin typeface="Arial" panose="020B0604020202020204" pitchFamily="34" charset="0"/>
              <a:cs typeface="Arial" panose="020B0604020202020204" pitchFamily="34" charset="0"/>
            </a:rPr>
            <a:t>Summary</a:t>
          </a:r>
        </a:p>
        <a:p>
          <a:r>
            <a:rPr lang="pt-BR" sz="1100" b="1">
              <a:latin typeface="Arial" panose="020B0604020202020204" pitchFamily="34" charset="0"/>
              <a:cs typeface="Arial" panose="020B0604020202020204" pitchFamily="34" charset="0"/>
            </a:rPr>
            <a:t>Excel data tables - </a:t>
          </a:r>
          <a:r>
            <a:rPr lang="pt-BR" sz="1100" b="1" baseline="0">
              <a:latin typeface="Arial" panose="020B0604020202020204" pitchFamily="34" charset="0"/>
              <a:cs typeface="Arial" panose="020B0604020202020204" pitchFamily="34" charset="0"/>
            </a:rPr>
            <a:t>Sustainability Report 2023</a:t>
          </a:r>
        </a:p>
        <a:p>
          <a:endParaRPr lang="pt-BR" sz="600" b="1" baseline="0">
            <a:latin typeface="Arial" panose="020B0604020202020204" pitchFamily="34" charset="0"/>
            <a:cs typeface="Arial" panose="020B0604020202020204" pitchFamily="34" charset="0"/>
          </a:endParaRPr>
        </a:p>
        <a:p>
          <a:r>
            <a:rPr lang="pt-BR" sz="900">
              <a:solidFill>
                <a:sysClr val="windowText" lastClr="000000"/>
              </a:solidFill>
              <a:effectLst/>
              <a:latin typeface="Arial" panose="020B0604020202020204" pitchFamily="34" charset="0"/>
              <a:ea typeface="+mn-ea"/>
              <a:cs typeface="Arial" panose="020B0604020202020204" pitchFamily="34" charset="0"/>
            </a:rPr>
            <a:t>This</a:t>
          </a:r>
          <a:r>
            <a:rPr lang="pt-BR" sz="900" baseline="0">
              <a:solidFill>
                <a:sysClr val="windowText" lastClr="000000"/>
              </a:solidFill>
              <a:effectLst/>
              <a:latin typeface="Arial" panose="020B0604020202020204" pitchFamily="34" charset="0"/>
              <a:ea typeface="+mn-ea"/>
              <a:cs typeface="Arial" panose="020B0604020202020204" pitchFamily="34" charset="0"/>
            </a:rPr>
            <a:t> excel file is a complementary document for the </a:t>
          </a:r>
          <a:r>
            <a:rPr lang="pt-BR" sz="900" i="1" u="sng" baseline="0">
              <a:solidFill>
                <a:sysClr val="windowText" lastClr="000000"/>
              </a:solidFill>
              <a:effectLst/>
              <a:latin typeface="Arial" panose="020B0604020202020204" pitchFamily="34" charset="0"/>
              <a:ea typeface="+mn-ea"/>
              <a:cs typeface="Arial" panose="020B0604020202020204" pitchFamily="34" charset="0"/>
            </a:rPr>
            <a:t>Improving Lives Report 2023</a:t>
          </a:r>
          <a:r>
            <a:rPr lang="pt-BR" sz="900" i="1" u="none" baseline="0">
              <a:solidFill>
                <a:sysClr val="windowText" lastClr="000000"/>
              </a:solidFill>
              <a:effectLst/>
              <a:latin typeface="Arial" panose="020B0604020202020204" pitchFamily="34" charset="0"/>
              <a:ea typeface="+mn-ea"/>
              <a:cs typeface="Arial" panose="020B0604020202020204" pitchFamily="34" charset="0"/>
            </a:rPr>
            <a:t> </a:t>
          </a:r>
          <a:r>
            <a:rPr lang="pt-BR" sz="900" baseline="0">
              <a:solidFill>
                <a:sysClr val="windowText" lastClr="000000"/>
              </a:solidFill>
              <a:effectLst/>
              <a:latin typeface="Arial" panose="020B0604020202020204" pitchFamily="34" charset="0"/>
              <a:ea typeface="+mn-ea"/>
              <a:cs typeface="Arial" panose="020B0604020202020204" pitchFamily="34" charset="0"/>
            </a:rPr>
            <a:t>of The AES Corporation.</a:t>
          </a:r>
          <a:endParaRPr lang="pt-BR" sz="900">
            <a:solidFill>
              <a:srgbClr val="FF0000"/>
            </a:solidFill>
            <a:effectLst/>
            <a:latin typeface="Arial" panose="020B0604020202020204" pitchFamily="34" charset="0"/>
            <a:cs typeface="Arial" panose="020B0604020202020204" pitchFamily="34" charset="0"/>
          </a:endParaRPr>
        </a:p>
      </xdr:txBody>
    </xdr:sp>
    <xdr:clientData/>
  </xdr:twoCellAnchor>
  <xdr:twoCellAnchor editAs="oneCell">
    <xdr:from>
      <xdr:col>0</xdr:col>
      <xdr:colOff>216890</xdr:colOff>
      <xdr:row>0</xdr:row>
      <xdr:rowOff>61206</xdr:rowOff>
    </xdr:from>
    <xdr:to>
      <xdr:col>1</xdr:col>
      <xdr:colOff>1751771</xdr:colOff>
      <xdr:row>4</xdr:row>
      <xdr:rowOff>54839</xdr:rowOff>
    </xdr:to>
    <xdr:pic>
      <xdr:nvPicPr>
        <xdr:cNvPr id="4" name="Imagem 4">
          <a:extLst>
            <a:ext uri="{FF2B5EF4-FFF2-40B4-BE49-F238E27FC236}">
              <a16:creationId xmlns:a16="http://schemas.microsoft.com/office/drawing/2014/main" id="{6636DA95-436D-48D8-BE23-36C0E7BE2C1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16890" y="61206"/>
          <a:ext cx="1757131" cy="730233"/>
        </a:xfrm>
        <a:prstGeom prst="rect">
          <a:avLst/>
        </a:prstGeom>
      </xdr:spPr>
    </xdr:pic>
    <xdr:clientData/>
  </xdr:twoCellAnchor>
  <xdr:twoCellAnchor>
    <xdr:from>
      <xdr:col>1</xdr:col>
      <xdr:colOff>8580437</xdr:colOff>
      <xdr:row>0</xdr:row>
      <xdr:rowOff>0</xdr:rowOff>
    </xdr:from>
    <xdr:to>
      <xdr:col>2</xdr:col>
      <xdr:colOff>629858</xdr:colOff>
      <xdr:row>2</xdr:row>
      <xdr:rowOff>178592</xdr:rowOff>
    </xdr:to>
    <xdr:sp macro="" textlink="">
      <xdr:nvSpPr>
        <xdr:cNvPr id="2" name="Retângulo 3">
          <a:extLst>
            <a:ext uri="{FF2B5EF4-FFF2-40B4-BE49-F238E27FC236}">
              <a16:creationId xmlns:a16="http://schemas.microsoft.com/office/drawing/2014/main" id="{653671ED-8673-4A73-BA92-77C7673D5EF2}"/>
            </a:ext>
          </a:extLst>
        </xdr:cNvPr>
        <xdr:cNvSpPr/>
      </xdr:nvSpPr>
      <xdr:spPr>
        <a:xfrm>
          <a:off x="8802687" y="0"/>
          <a:ext cx="2447546" cy="543717"/>
        </a:xfrm>
        <a:prstGeom prst="rect">
          <a:avLst/>
        </a:prstGeom>
        <a:solidFill>
          <a:srgbClr val="BFBFBF"/>
        </a:solidFill>
        <a:ln>
          <a:solidFill>
            <a:srgbClr val="BFBFBF"/>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600" b="1">
              <a:solidFill>
                <a:schemeClr val="bg1"/>
              </a:solidFill>
              <a:latin typeface="Arial" panose="020B0604020202020204" pitchFamily="34" charset="0"/>
              <a:cs typeface="Arial" panose="020B0604020202020204" pitchFamily="34" charset="0"/>
            </a:rPr>
            <a:t>About this document</a:t>
          </a:r>
          <a:endParaRPr lang="pt-BR" sz="1600" b="0">
            <a:solidFill>
              <a:schemeClr val="bg1"/>
            </a:solidFill>
            <a:latin typeface="Arial" panose="020B0604020202020204" pitchFamily="34" charset="0"/>
            <a:cs typeface="Arial" panose="020B0604020202020204" pitchFamily="34" charset="0"/>
          </a:endParaRPr>
        </a:p>
      </xdr:txBody>
    </xdr:sp>
    <xdr:clientData/>
  </xdr:twoCellAnchor>
  <xdr:twoCellAnchor>
    <xdr:from>
      <xdr:col>1</xdr:col>
      <xdr:colOff>9247187</xdr:colOff>
      <xdr:row>3</xdr:row>
      <xdr:rowOff>87312</xdr:rowOff>
    </xdr:from>
    <xdr:to>
      <xdr:col>2</xdr:col>
      <xdr:colOff>613173</xdr:colOff>
      <xdr:row>4</xdr:row>
      <xdr:rowOff>192426</xdr:rowOff>
    </xdr:to>
    <xdr:sp macro="" textlink="">
      <xdr:nvSpPr>
        <xdr:cNvPr id="5" name="Retângulo: Cantos Arredondados 5">
          <a:hlinkClick xmlns:r="http://schemas.openxmlformats.org/officeDocument/2006/relationships" r:id="rId3"/>
          <a:extLst>
            <a:ext uri="{FF2B5EF4-FFF2-40B4-BE49-F238E27FC236}">
              <a16:creationId xmlns:a16="http://schemas.microsoft.com/office/drawing/2014/main" id="{D1C116C5-E97E-404B-AD12-CC577B727C32}"/>
            </a:ext>
          </a:extLst>
        </xdr:cNvPr>
        <xdr:cNvSpPr/>
      </xdr:nvSpPr>
      <xdr:spPr>
        <a:xfrm>
          <a:off x="9469437" y="635000"/>
          <a:ext cx="1764111" cy="287676"/>
        </a:xfrm>
        <a:prstGeom prst="roundRect">
          <a:avLst/>
        </a:prstGeom>
        <a:noFill/>
        <a:ln w="57150">
          <a:solidFill>
            <a:srgbClr val="BFBFBF"/>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100" b="1">
              <a:solidFill>
                <a:sysClr val="windowText" lastClr="000000"/>
              </a:solidFill>
            </a:rPr>
            <a:t>Go to Home</a:t>
          </a:r>
        </a:p>
      </xdr:txBody>
    </xdr:sp>
    <xdr:clientData/>
  </xdr:twoCellAnchor>
  <xdr:oneCellAnchor>
    <xdr:from>
      <xdr:col>1</xdr:col>
      <xdr:colOff>9307463</xdr:colOff>
      <xdr:row>4</xdr:row>
      <xdr:rowOff>5892</xdr:rowOff>
    </xdr:from>
    <xdr:ext cx="309897" cy="311888"/>
    <xdr:pic>
      <xdr:nvPicPr>
        <xdr:cNvPr id="6" name="Gráfico 6" descr="Gesto de toque duplo com preenchimento sólido">
          <a:extLst>
            <a:ext uri="{FF2B5EF4-FFF2-40B4-BE49-F238E27FC236}">
              <a16:creationId xmlns:a16="http://schemas.microsoft.com/office/drawing/2014/main" id="{4ECBDC07-9745-40D6-B2C3-9AC40C44577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 uri="{96DAC541-7B7A-43D3-8B79-37D633B846F1}">
              <asvg:svgBlip xmlns:asvg="http://schemas.microsoft.com/office/drawing/2016/SVG/main" r:embed="rId5"/>
            </a:ext>
          </a:extLst>
        </a:blip>
        <a:stretch>
          <a:fillRect/>
        </a:stretch>
      </xdr:blipFill>
      <xdr:spPr>
        <a:xfrm>
          <a:off x="9529713" y="736142"/>
          <a:ext cx="309897" cy="311888"/>
        </a:xfrm>
        <a:prstGeom prst="rect">
          <a:avLst/>
        </a:prstGeom>
      </xdr:spPr>
    </xdr:pic>
    <xdr:clientData/>
  </xdr:oneCellAnchor>
  <xdr:twoCellAnchor>
    <xdr:from>
      <xdr:col>0</xdr:col>
      <xdr:colOff>102657</xdr:colOff>
      <xdr:row>4</xdr:row>
      <xdr:rowOff>362855</xdr:rowOff>
    </xdr:from>
    <xdr:to>
      <xdr:col>2</xdr:col>
      <xdr:colOff>616705</xdr:colOff>
      <xdr:row>21</xdr:row>
      <xdr:rowOff>40315</xdr:rowOff>
    </xdr:to>
    <xdr:sp macro="" textlink="">
      <xdr:nvSpPr>
        <xdr:cNvPr id="8" name="Rectangle: Rounded Corners 1">
          <a:extLst>
            <a:ext uri="{FF2B5EF4-FFF2-40B4-BE49-F238E27FC236}">
              <a16:creationId xmlns:a16="http://schemas.microsoft.com/office/drawing/2014/main" id="{48B0FD55-C9D2-462D-A389-23051E11A63E}"/>
            </a:ext>
            <a:ext uri="{147F2762-F138-4A5C-976F-8EAC2B608ADB}">
              <a16:predDERef xmlns:a16="http://schemas.microsoft.com/office/drawing/2014/main" pred="{6636DA95-436D-48D8-BE23-36C0E7BE2C14}"/>
            </a:ext>
          </a:extLst>
        </xdr:cNvPr>
        <xdr:cNvSpPr/>
      </xdr:nvSpPr>
      <xdr:spPr>
        <a:xfrm>
          <a:off x="102657" y="1088569"/>
          <a:ext cx="11127619" cy="7186587"/>
        </a:xfrm>
        <a:prstGeom prst="roundRect">
          <a:avLst>
            <a:gd name="adj" fmla="val 3027"/>
          </a:avLst>
        </a:prstGeom>
        <a:noFill/>
        <a:ln w="28575">
          <a:solidFill>
            <a:srgbClr val="BFBFBF"/>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102657</xdr:colOff>
      <xdr:row>22</xdr:row>
      <xdr:rowOff>99453</xdr:rowOff>
    </xdr:from>
    <xdr:to>
      <xdr:col>2</xdr:col>
      <xdr:colOff>617334</xdr:colOff>
      <xdr:row>24</xdr:row>
      <xdr:rowOff>3302756</xdr:rowOff>
    </xdr:to>
    <xdr:sp macro="" textlink="">
      <xdr:nvSpPr>
        <xdr:cNvPr id="9" name="Rectangle: Rounded Corners 1">
          <a:extLst>
            <a:ext uri="{FF2B5EF4-FFF2-40B4-BE49-F238E27FC236}">
              <a16:creationId xmlns:a16="http://schemas.microsoft.com/office/drawing/2014/main" id="{E3BC10B9-5640-44A3-9173-5659C68F7F18}"/>
            </a:ext>
            <a:ext uri="{147F2762-F138-4A5C-976F-8EAC2B608ADB}">
              <a16:predDERef xmlns:a16="http://schemas.microsoft.com/office/drawing/2014/main" pred="{6636DA95-436D-48D8-BE23-36C0E7BE2C14}"/>
            </a:ext>
          </a:extLst>
        </xdr:cNvPr>
        <xdr:cNvSpPr/>
      </xdr:nvSpPr>
      <xdr:spPr>
        <a:xfrm>
          <a:off x="102657" y="8515723"/>
          <a:ext cx="11128248" cy="3566160"/>
        </a:xfrm>
        <a:prstGeom prst="roundRect">
          <a:avLst>
            <a:gd name="adj" fmla="val 3027"/>
          </a:avLst>
        </a:prstGeom>
        <a:noFill/>
        <a:ln w="28575">
          <a:solidFill>
            <a:srgbClr val="BFBFBF"/>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6</xdr:col>
      <xdr:colOff>450272</xdr:colOff>
      <xdr:row>0</xdr:row>
      <xdr:rowOff>0</xdr:rowOff>
    </xdr:from>
    <xdr:to>
      <xdr:col>8</xdr:col>
      <xdr:colOff>3860</xdr:colOff>
      <xdr:row>2</xdr:row>
      <xdr:rowOff>3577</xdr:rowOff>
    </xdr:to>
    <xdr:sp macro="" textlink="">
      <xdr:nvSpPr>
        <xdr:cNvPr id="3" name="Retângulo 10">
          <a:extLst>
            <a:ext uri="{FF2B5EF4-FFF2-40B4-BE49-F238E27FC236}">
              <a16:creationId xmlns:a16="http://schemas.microsoft.com/office/drawing/2014/main" id="{07694385-39EC-3C26-07E9-0A4B29236CFB}"/>
            </a:ext>
          </a:extLst>
        </xdr:cNvPr>
        <xdr:cNvSpPr/>
      </xdr:nvSpPr>
      <xdr:spPr>
        <a:xfrm>
          <a:off x="6892636" y="0"/>
          <a:ext cx="3063406" cy="546213"/>
        </a:xfrm>
        <a:prstGeom prst="rect">
          <a:avLst/>
        </a:prstGeom>
        <a:solidFill>
          <a:srgbClr val="02A837"/>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600" b="1">
              <a:solidFill>
                <a:schemeClr val="bg1"/>
              </a:solidFill>
              <a:latin typeface="Arial" panose="020B0604020202020204" pitchFamily="34" charset="0"/>
              <a:cs typeface="Arial" panose="020B0604020202020204" pitchFamily="34" charset="0"/>
            </a:rPr>
            <a:t>Planet </a:t>
          </a:r>
          <a:r>
            <a:rPr lang="pt-BR" sz="1600" b="0" baseline="0">
              <a:solidFill>
                <a:schemeClr val="bg1"/>
              </a:solidFill>
              <a:latin typeface="Arial" panose="020B0604020202020204" pitchFamily="34" charset="0"/>
              <a:cs typeface="Arial" panose="020B0604020202020204" pitchFamily="34" charset="0"/>
            </a:rPr>
            <a:t>|</a:t>
          </a:r>
          <a:r>
            <a:rPr lang="pt-BR" sz="1600" b="1" baseline="0">
              <a:solidFill>
                <a:schemeClr val="bg1"/>
              </a:solidFill>
              <a:latin typeface="Arial" panose="020B0604020202020204" pitchFamily="34" charset="0"/>
              <a:cs typeface="Arial" panose="020B0604020202020204" pitchFamily="34" charset="0"/>
            </a:rPr>
            <a:t> </a:t>
          </a:r>
          <a:r>
            <a:rPr lang="pt-BR" sz="1600" b="0" baseline="0">
              <a:solidFill>
                <a:schemeClr val="bg1"/>
              </a:solidFill>
              <a:latin typeface="Arial" panose="020B0604020202020204" pitchFamily="34" charset="0"/>
              <a:cs typeface="Arial" panose="020B0604020202020204" pitchFamily="34" charset="0"/>
            </a:rPr>
            <a:t>Water</a:t>
          </a:r>
          <a:endParaRPr lang="pt-BR" sz="1600" b="0">
            <a:solidFill>
              <a:schemeClr val="bg1"/>
            </a:solidFill>
            <a:latin typeface="Arial" panose="020B0604020202020204" pitchFamily="34" charset="0"/>
            <a:cs typeface="Arial" panose="020B0604020202020204" pitchFamily="34" charset="0"/>
          </a:endParaRPr>
        </a:p>
      </xdr:txBody>
    </xdr:sp>
    <xdr:clientData/>
  </xdr:twoCellAnchor>
  <xdr:twoCellAnchor>
    <xdr:from>
      <xdr:col>2</xdr:col>
      <xdr:colOff>560445</xdr:colOff>
      <xdr:row>0</xdr:row>
      <xdr:rowOff>152644</xdr:rowOff>
    </xdr:from>
    <xdr:to>
      <xdr:col>6</xdr:col>
      <xdr:colOff>217570</xdr:colOff>
      <xdr:row>2</xdr:row>
      <xdr:rowOff>98641</xdr:rowOff>
    </xdr:to>
    <xdr:sp macro="" textlink="">
      <xdr:nvSpPr>
        <xdr:cNvPr id="8" name="CaixaDeTexto 6">
          <a:hlinkClick xmlns:r="http://schemas.openxmlformats.org/officeDocument/2006/relationships" r:id="rId1"/>
          <a:extLst>
            <a:ext uri="{FF2B5EF4-FFF2-40B4-BE49-F238E27FC236}">
              <a16:creationId xmlns:a16="http://schemas.microsoft.com/office/drawing/2014/main" id="{FDF55573-C95D-4593-BA73-17314FBA9FE2}"/>
            </a:ext>
          </a:extLst>
        </xdr:cNvPr>
        <xdr:cNvSpPr txBox="1"/>
      </xdr:nvSpPr>
      <xdr:spPr>
        <a:xfrm>
          <a:off x="1984571" y="152644"/>
          <a:ext cx="6253727" cy="4885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100" b="1">
              <a:latin typeface="Arial" panose="020B0604020202020204" pitchFamily="34" charset="0"/>
              <a:cs typeface="Arial" panose="020B0604020202020204" pitchFamily="34" charset="0"/>
            </a:rPr>
            <a:t>Excel data tables - </a:t>
          </a:r>
          <a:r>
            <a:rPr lang="pt-BR" sz="1100" b="1" baseline="0">
              <a:latin typeface="Arial" panose="020B0604020202020204" pitchFamily="34" charset="0"/>
              <a:cs typeface="Arial" panose="020B0604020202020204" pitchFamily="34" charset="0"/>
            </a:rPr>
            <a:t>Sustainability Report 2023</a:t>
          </a:r>
        </a:p>
        <a:p>
          <a:endParaRPr lang="pt-BR" sz="600" b="1" baseline="0">
            <a:latin typeface="Arial" panose="020B0604020202020204" pitchFamily="34" charset="0"/>
            <a:cs typeface="Arial" panose="020B0604020202020204" pitchFamily="34" charset="0"/>
          </a:endParaRPr>
        </a:p>
        <a:p>
          <a:r>
            <a:rPr lang="pt-BR" sz="900">
              <a:solidFill>
                <a:sysClr val="windowText" lastClr="000000"/>
              </a:solidFill>
              <a:effectLst/>
              <a:latin typeface="Arial" panose="020B0604020202020204" pitchFamily="34" charset="0"/>
              <a:ea typeface="+mn-ea"/>
              <a:cs typeface="Arial" panose="020B0604020202020204" pitchFamily="34" charset="0"/>
            </a:rPr>
            <a:t>This</a:t>
          </a:r>
          <a:r>
            <a:rPr lang="pt-BR" sz="900" baseline="0">
              <a:solidFill>
                <a:sysClr val="windowText" lastClr="000000"/>
              </a:solidFill>
              <a:effectLst/>
              <a:latin typeface="Arial" panose="020B0604020202020204" pitchFamily="34" charset="0"/>
              <a:ea typeface="+mn-ea"/>
              <a:cs typeface="Arial" panose="020B0604020202020204" pitchFamily="34" charset="0"/>
            </a:rPr>
            <a:t> excel file is a complementary document for the </a:t>
          </a:r>
          <a:r>
            <a:rPr lang="pt-BR" sz="900" i="1" u="sng" baseline="0">
              <a:solidFill>
                <a:sysClr val="windowText" lastClr="000000"/>
              </a:solidFill>
              <a:effectLst/>
              <a:latin typeface="Arial" panose="020B0604020202020204" pitchFamily="34" charset="0"/>
              <a:ea typeface="+mn-ea"/>
              <a:cs typeface="Arial" panose="020B0604020202020204" pitchFamily="34" charset="0"/>
            </a:rPr>
            <a:t>Improving Lives Report 2023</a:t>
          </a:r>
          <a:r>
            <a:rPr lang="pt-BR" sz="900" i="1" u="none" baseline="0">
              <a:solidFill>
                <a:sysClr val="windowText" lastClr="000000"/>
              </a:solidFill>
              <a:effectLst/>
              <a:latin typeface="Arial" panose="020B0604020202020204" pitchFamily="34" charset="0"/>
              <a:ea typeface="+mn-ea"/>
              <a:cs typeface="Arial" panose="020B0604020202020204" pitchFamily="34" charset="0"/>
            </a:rPr>
            <a:t> </a:t>
          </a:r>
          <a:r>
            <a:rPr lang="pt-BR" sz="900" baseline="0">
              <a:solidFill>
                <a:sysClr val="windowText" lastClr="000000"/>
              </a:solidFill>
              <a:effectLst/>
              <a:latin typeface="Arial" panose="020B0604020202020204" pitchFamily="34" charset="0"/>
              <a:ea typeface="+mn-ea"/>
              <a:cs typeface="Arial" panose="020B0604020202020204" pitchFamily="34" charset="0"/>
            </a:rPr>
            <a:t>of The AES Corporation.</a:t>
          </a:r>
          <a:endParaRPr lang="pt-BR" sz="900">
            <a:solidFill>
              <a:srgbClr val="FF0000"/>
            </a:solidFill>
            <a:effectLst/>
            <a:latin typeface="Arial" panose="020B0604020202020204" pitchFamily="34" charset="0"/>
            <a:cs typeface="Arial" panose="020B0604020202020204" pitchFamily="34" charset="0"/>
          </a:endParaRPr>
        </a:p>
      </xdr:txBody>
    </xdr:sp>
    <xdr:clientData/>
  </xdr:twoCellAnchor>
  <xdr:twoCellAnchor>
    <xdr:from>
      <xdr:col>2</xdr:col>
      <xdr:colOff>560446</xdr:colOff>
      <xdr:row>2</xdr:row>
      <xdr:rowOff>63277</xdr:rowOff>
    </xdr:from>
    <xdr:to>
      <xdr:col>4</xdr:col>
      <xdr:colOff>1427409</xdr:colOff>
      <xdr:row>3</xdr:row>
      <xdr:rowOff>75127</xdr:rowOff>
    </xdr:to>
    <xdr:sp macro="" textlink="">
      <xdr:nvSpPr>
        <xdr:cNvPr id="2" name="CaixaDeTexto 6">
          <a:hlinkClick xmlns:r="http://schemas.openxmlformats.org/officeDocument/2006/relationships" r:id="rId2"/>
          <a:extLst>
            <a:ext uri="{FF2B5EF4-FFF2-40B4-BE49-F238E27FC236}">
              <a16:creationId xmlns:a16="http://schemas.microsoft.com/office/drawing/2014/main" id="{180C70DD-6B15-4E5D-80FB-3ED85925A74A}"/>
            </a:ext>
          </a:extLst>
        </xdr:cNvPr>
        <xdr:cNvSpPr txBox="1"/>
      </xdr:nvSpPr>
      <xdr:spPr>
        <a:xfrm>
          <a:off x="1955657" y="621362"/>
          <a:ext cx="4086682" cy="2908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r>
            <a:rPr lang="pt-BR" sz="900" b="0">
              <a:solidFill>
                <a:sysClr val="windowText" lastClr="000000"/>
              </a:solidFill>
              <a:effectLst/>
              <a:latin typeface="Arial" panose="020B0604020202020204" pitchFamily="34" charset="0"/>
              <a:ea typeface="+mn-ea"/>
              <a:cs typeface="Arial" panose="020B0604020202020204" pitchFamily="34" charset="0"/>
            </a:rPr>
            <a:t>The</a:t>
          </a:r>
          <a:r>
            <a:rPr lang="pt-BR" sz="1800" b="0">
              <a:solidFill>
                <a:sysClr val="windowText" lastClr="000000"/>
              </a:solidFill>
              <a:effectLst/>
              <a:latin typeface="Arial" panose="020B0604020202020204" pitchFamily="34" charset="0"/>
              <a:ea typeface="+mn-ea"/>
              <a:cs typeface="Arial" panose="020B0604020202020204" pitchFamily="34" charset="0"/>
            </a:rPr>
            <a:t>☆</a:t>
          </a:r>
          <a:r>
            <a:rPr lang="pt-BR" sz="900" b="0">
              <a:solidFill>
                <a:sysClr val="windowText" lastClr="000000"/>
              </a:solidFill>
              <a:effectLst/>
              <a:latin typeface="Arial" panose="020B0604020202020204" pitchFamily="34" charset="0"/>
              <a:ea typeface="+mn-ea"/>
              <a:cs typeface="Arial" panose="020B0604020202020204" pitchFamily="34" charset="0"/>
            </a:rPr>
            <a:t>symbol indicates that the data has received a </a:t>
          </a:r>
          <a:r>
            <a:rPr lang="pt-BR" sz="900" b="0" i="1" u="sng">
              <a:solidFill>
                <a:sysClr val="windowText" lastClr="000000"/>
              </a:solidFill>
              <a:effectLst/>
              <a:latin typeface="Arial" panose="020B0604020202020204" pitchFamily="34" charset="0"/>
              <a:ea typeface="+mn-ea"/>
              <a:cs typeface="Arial" panose="020B0604020202020204" pitchFamily="34" charset="0"/>
            </a:rPr>
            <a:t>third-party assurance</a:t>
          </a:r>
          <a:r>
            <a:rPr lang="pt-BR" sz="900" b="0">
              <a:solidFill>
                <a:sysClr val="windowText" lastClr="000000"/>
              </a:solidFill>
              <a:effectLst/>
              <a:latin typeface="Arial" panose="020B0604020202020204" pitchFamily="34" charset="0"/>
              <a:ea typeface="+mn-ea"/>
              <a:cs typeface="Arial" panose="020B0604020202020204" pitchFamily="34" charset="0"/>
            </a:rPr>
            <a:t>.</a:t>
          </a:r>
          <a:endParaRPr lang="pt-BR" sz="900">
            <a:solidFill>
              <a:srgbClr val="FF0000"/>
            </a:solidFill>
            <a:effectLst/>
            <a:latin typeface="Arial" panose="020B0604020202020204" pitchFamily="34" charset="0"/>
            <a:cs typeface="Arial" panose="020B0604020202020204" pitchFamily="34" charset="0"/>
          </a:endParaRPr>
        </a:p>
      </xdr:txBody>
    </xdr:sp>
    <xdr:clientData/>
  </xdr:twoCellAnchor>
  <xdr:twoCellAnchor editAs="oneCell">
    <xdr:from>
      <xdr:col>1</xdr:col>
      <xdr:colOff>17927</xdr:colOff>
      <xdr:row>0</xdr:row>
      <xdr:rowOff>171670</xdr:rowOff>
    </xdr:from>
    <xdr:to>
      <xdr:col>2</xdr:col>
      <xdr:colOff>568307</xdr:colOff>
      <xdr:row>3</xdr:row>
      <xdr:rowOff>54069</xdr:rowOff>
    </xdr:to>
    <xdr:pic>
      <xdr:nvPicPr>
        <xdr:cNvPr id="11" name="Imagem 6">
          <a:extLst>
            <a:ext uri="{FF2B5EF4-FFF2-40B4-BE49-F238E27FC236}">
              <a16:creationId xmlns:a16="http://schemas.microsoft.com/office/drawing/2014/main" id="{491F50FD-F706-42F8-BDB9-615586147E97}"/>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64456" y="171670"/>
          <a:ext cx="1768086" cy="722840"/>
        </a:xfrm>
        <a:prstGeom prst="rect">
          <a:avLst/>
        </a:prstGeom>
      </xdr:spPr>
    </xdr:pic>
    <xdr:clientData/>
  </xdr:twoCellAnchor>
  <xdr:twoCellAnchor>
    <xdr:from>
      <xdr:col>7</xdr:col>
      <xdr:colOff>326799</xdr:colOff>
      <xdr:row>2</xdr:row>
      <xdr:rowOff>92991</xdr:rowOff>
    </xdr:from>
    <xdr:to>
      <xdr:col>7</xdr:col>
      <xdr:colOff>1939647</xdr:colOff>
      <xdr:row>3</xdr:row>
      <xdr:rowOff>117008</xdr:rowOff>
    </xdr:to>
    <xdr:sp macro="" textlink="">
      <xdr:nvSpPr>
        <xdr:cNvPr id="7" name="Retângulo: Cantos Arredondados 5">
          <a:hlinkClick xmlns:r="http://schemas.openxmlformats.org/officeDocument/2006/relationships" r:id="rId4"/>
          <a:extLst>
            <a:ext uri="{FF2B5EF4-FFF2-40B4-BE49-F238E27FC236}">
              <a16:creationId xmlns:a16="http://schemas.microsoft.com/office/drawing/2014/main" id="{B2B279C8-F71D-443A-A57F-B2C143419421}"/>
            </a:ext>
          </a:extLst>
        </xdr:cNvPr>
        <xdr:cNvSpPr/>
      </xdr:nvSpPr>
      <xdr:spPr>
        <a:xfrm>
          <a:off x="9788033" y="640313"/>
          <a:ext cx="1612848" cy="297678"/>
        </a:xfrm>
        <a:prstGeom prst="roundRect">
          <a:avLst/>
        </a:prstGeom>
        <a:noFill/>
        <a:ln w="57150">
          <a:solidFill>
            <a:srgbClr val="02A837"/>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100" b="1">
              <a:solidFill>
                <a:sysClr val="windowText" lastClr="000000"/>
              </a:solidFill>
            </a:rPr>
            <a:t>Go to Home</a:t>
          </a:r>
        </a:p>
      </xdr:txBody>
    </xdr:sp>
    <xdr:clientData/>
  </xdr:twoCellAnchor>
  <xdr:twoCellAnchor editAs="oneCell">
    <xdr:from>
      <xdr:col>7</xdr:col>
      <xdr:colOff>382783</xdr:colOff>
      <xdr:row>2</xdr:row>
      <xdr:rowOff>194133</xdr:rowOff>
    </xdr:from>
    <xdr:to>
      <xdr:col>7</xdr:col>
      <xdr:colOff>698505</xdr:colOff>
      <xdr:row>3</xdr:row>
      <xdr:rowOff>240001</xdr:rowOff>
    </xdr:to>
    <xdr:pic>
      <xdr:nvPicPr>
        <xdr:cNvPr id="9" name="Gráfico 6" descr="Gesto de toque duplo com preenchimento sólido">
          <a:extLst>
            <a:ext uri="{FF2B5EF4-FFF2-40B4-BE49-F238E27FC236}">
              <a16:creationId xmlns:a16="http://schemas.microsoft.com/office/drawing/2014/main" id="{57E4C185-ACD7-49E3-9D9B-973465B97D03}"/>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9844017" y="741455"/>
          <a:ext cx="310007" cy="316378"/>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xdr:from>
      <xdr:col>9</xdr:col>
      <xdr:colOff>559802</xdr:colOff>
      <xdr:row>0</xdr:row>
      <xdr:rowOff>0</xdr:rowOff>
    </xdr:from>
    <xdr:to>
      <xdr:col>12</xdr:col>
      <xdr:colOff>0</xdr:colOff>
      <xdr:row>2</xdr:row>
      <xdr:rowOff>3577</xdr:rowOff>
    </xdr:to>
    <xdr:sp macro="" textlink="">
      <xdr:nvSpPr>
        <xdr:cNvPr id="5" name="Retângulo 10">
          <a:extLst>
            <a:ext uri="{FF2B5EF4-FFF2-40B4-BE49-F238E27FC236}">
              <a16:creationId xmlns:a16="http://schemas.microsoft.com/office/drawing/2014/main" id="{96CD7A8C-F822-4994-A890-C2DAAFAF2AD0}"/>
            </a:ext>
          </a:extLst>
        </xdr:cNvPr>
        <xdr:cNvSpPr/>
      </xdr:nvSpPr>
      <xdr:spPr>
        <a:xfrm>
          <a:off x="8012697" y="0"/>
          <a:ext cx="2477018" cy="555024"/>
        </a:xfrm>
        <a:prstGeom prst="rect">
          <a:avLst/>
        </a:prstGeom>
        <a:solidFill>
          <a:srgbClr val="02A837"/>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600" b="1">
              <a:solidFill>
                <a:schemeClr val="bg1"/>
              </a:solidFill>
              <a:latin typeface="Arial" panose="020B0604020202020204" pitchFamily="34" charset="0"/>
              <a:cs typeface="Arial" panose="020B0604020202020204" pitchFamily="34" charset="0"/>
            </a:rPr>
            <a:t>Planet </a:t>
          </a:r>
          <a:r>
            <a:rPr lang="pt-BR" sz="1600" b="0" baseline="0">
              <a:solidFill>
                <a:schemeClr val="bg1"/>
              </a:solidFill>
              <a:latin typeface="Arial" panose="020B0604020202020204" pitchFamily="34" charset="0"/>
              <a:cs typeface="Arial" panose="020B0604020202020204" pitchFamily="34" charset="0"/>
            </a:rPr>
            <a:t>|</a:t>
          </a:r>
          <a:r>
            <a:rPr lang="pt-BR" sz="1600" b="1" baseline="0">
              <a:solidFill>
                <a:schemeClr val="bg1"/>
              </a:solidFill>
              <a:latin typeface="Arial" panose="020B0604020202020204" pitchFamily="34" charset="0"/>
              <a:cs typeface="Arial" panose="020B0604020202020204" pitchFamily="34" charset="0"/>
            </a:rPr>
            <a:t> </a:t>
          </a:r>
          <a:r>
            <a:rPr lang="pt-BR" sz="1600" b="0" baseline="0">
              <a:solidFill>
                <a:schemeClr val="bg1"/>
              </a:solidFill>
              <a:latin typeface="Arial" panose="020B0604020202020204" pitchFamily="34" charset="0"/>
              <a:cs typeface="Arial" panose="020B0604020202020204" pitchFamily="34" charset="0"/>
            </a:rPr>
            <a:t>Waste</a:t>
          </a:r>
          <a:endParaRPr lang="pt-BR" sz="1600" b="0">
            <a:solidFill>
              <a:schemeClr val="bg1"/>
            </a:solidFill>
            <a:latin typeface="Arial" panose="020B0604020202020204" pitchFamily="34" charset="0"/>
            <a:cs typeface="Arial" panose="020B0604020202020204" pitchFamily="34" charset="0"/>
          </a:endParaRPr>
        </a:p>
      </xdr:txBody>
    </xdr:sp>
    <xdr:clientData/>
  </xdr:twoCellAnchor>
  <xdr:twoCellAnchor>
    <xdr:from>
      <xdr:col>2</xdr:col>
      <xdr:colOff>625489</xdr:colOff>
      <xdr:row>0</xdr:row>
      <xdr:rowOff>142551</xdr:rowOff>
    </xdr:from>
    <xdr:to>
      <xdr:col>8</xdr:col>
      <xdr:colOff>33149</xdr:colOff>
      <xdr:row>2</xdr:row>
      <xdr:rowOff>84666</xdr:rowOff>
    </xdr:to>
    <xdr:sp macro="" textlink="">
      <xdr:nvSpPr>
        <xdr:cNvPr id="10" name="CaixaDeTexto 6">
          <a:extLst>
            <a:ext uri="{FF2B5EF4-FFF2-40B4-BE49-F238E27FC236}">
              <a16:creationId xmlns:a16="http://schemas.microsoft.com/office/drawing/2014/main" id="{270AD95F-FD68-46A6-B05D-DEFA96C8BB26}"/>
            </a:ext>
          </a:extLst>
        </xdr:cNvPr>
        <xdr:cNvSpPr txBox="1"/>
      </xdr:nvSpPr>
      <xdr:spPr>
        <a:xfrm>
          <a:off x="2004346" y="142551"/>
          <a:ext cx="6162851" cy="4864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100" b="1">
              <a:latin typeface="Arial" panose="020B0604020202020204" pitchFamily="34" charset="0"/>
              <a:cs typeface="Arial" panose="020B0604020202020204" pitchFamily="34" charset="0"/>
            </a:rPr>
            <a:t>Excel data tables - </a:t>
          </a:r>
          <a:r>
            <a:rPr lang="pt-BR" sz="1100" b="1" baseline="0">
              <a:latin typeface="Arial" panose="020B0604020202020204" pitchFamily="34" charset="0"/>
              <a:cs typeface="Arial" panose="020B0604020202020204" pitchFamily="34" charset="0"/>
            </a:rPr>
            <a:t>Sustainability Report 2023</a:t>
          </a:r>
        </a:p>
        <a:p>
          <a:endParaRPr lang="pt-BR" sz="600" b="1" baseline="0">
            <a:latin typeface="Arial" panose="020B0604020202020204" pitchFamily="34" charset="0"/>
            <a:cs typeface="Arial" panose="020B0604020202020204" pitchFamily="34" charset="0"/>
          </a:endParaRPr>
        </a:p>
        <a:p>
          <a:r>
            <a:rPr lang="pt-BR" sz="900">
              <a:solidFill>
                <a:sysClr val="windowText" lastClr="000000"/>
              </a:solidFill>
              <a:effectLst/>
              <a:latin typeface="Arial" panose="020B0604020202020204" pitchFamily="34" charset="0"/>
              <a:ea typeface="+mn-ea"/>
              <a:cs typeface="Arial" panose="020B0604020202020204" pitchFamily="34" charset="0"/>
            </a:rPr>
            <a:t>This</a:t>
          </a:r>
          <a:r>
            <a:rPr lang="pt-BR" sz="900" baseline="0">
              <a:solidFill>
                <a:sysClr val="windowText" lastClr="000000"/>
              </a:solidFill>
              <a:effectLst/>
              <a:latin typeface="Arial" panose="020B0604020202020204" pitchFamily="34" charset="0"/>
              <a:ea typeface="+mn-ea"/>
              <a:cs typeface="Arial" panose="020B0604020202020204" pitchFamily="34" charset="0"/>
            </a:rPr>
            <a:t> excel file is a complementary document for the </a:t>
          </a:r>
          <a:r>
            <a:rPr lang="pt-BR" sz="900" i="1" u="sng" baseline="0">
              <a:solidFill>
                <a:sysClr val="windowText" lastClr="000000"/>
              </a:solidFill>
              <a:effectLst/>
              <a:latin typeface="Arial" panose="020B0604020202020204" pitchFamily="34" charset="0"/>
              <a:ea typeface="+mn-ea"/>
              <a:cs typeface="Arial" panose="020B0604020202020204" pitchFamily="34" charset="0"/>
            </a:rPr>
            <a:t>Improving Lives Report 2023</a:t>
          </a:r>
          <a:r>
            <a:rPr lang="pt-BR" sz="900" i="1" u="none" baseline="0">
              <a:solidFill>
                <a:sysClr val="windowText" lastClr="000000"/>
              </a:solidFill>
              <a:effectLst/>
              <a:latin typeface="Arial" panose="020B0604020202020204" pitchFamily="34" charset="0"/>
              <a:ea typeface="+mn-ea"/>
              <a:cs typeface="Arial" panose="020B0604020202020204" pitchFamily="34" charset="0"/>
            </a:rPr>
            <a:t> </a:t>
          </a:r>
          <a:r>
            <a:rPr lang="pt-BR" sz="900" baseline="0">
              <a:solidFill>
                <a:sysClr val="windowText" lastClr="000000"/>
              </a:solidFill>
              <a:effectLst/>
              <a:latin typeface="Arial" panose="020B0604020202020204" pitchFamily="34" charset="0"/>
              <a:ea typeface="+mn-ea"/>
              <a:cs typeface="Arial" panose="020B0604020202020204" pitchFamily="34" charset="0"/>
            </a:rPr>
            <a:t>of The AES Corporation.</a:t>
          </a:r>
          <a:endParaRPr lang="pt-BR" sz="900">
            <a:solidFill>
              <a:srgbClr val="FF0000"/>
            </a:solidFill>
            <a:effectLst/>
            <a:latin typeface="Arial" panose="020B0604020202020204" pitchFamily="34" charset="0"/>
            <a:cs typeface="Arial" panose="020B0604020202020204" pitchFamily="34" charset="0"/>
          </a:endParaRPr>
        </a:p>
      </xdr:txBody>
    </xdr:sp>
    <xdr:clientData/>
  </xdr:twoCellAnchor>
  <xdr:twoCellAnchor>
    <xdr:from>
      <xdr:col>2</xdr:col>
      <xdr:colOff>625489</xdr:colOff>
      <xdr:row>2</xdr:row>
      <xdr:rowOff>87085</xdr:rowOff>
    </xdr:from>
    <xdr:to>
      <xdr:col>5</xdr:col>
      <xdr:colOff>718457</xdr:colOff>
      <xdr:row>3</xdr:row>
      <xdr:rowOff>72242</xdr:rowOff>
    </xdr:to>
    <xdr:sp macro="" textlink="">
      <xdr:nvSpPr>
        <xdr:cNvPr id="2" name="CaixaDeTexto 6">
          <a:hlinkClick xmlns:r="http://schemas.openxmlformats.org/officeDocument/2006/relationships" r:id="rId1"/>
          <a:extLst>
            <a:ext uri="{FF2B5EF4-FFF2-40B4-BE49-F238E27FC236}">
              <a16:creationId xmlns:a16="http://schemas.microsoft.com/office/drawing/2014/main" id="{EC388336-D964-4189-A9B3-3C27D787A295}"/>
            </a:ext>
          </a:extLst>
        </xdr:cNvPr>
        <xdr:cNvSpPr txBox="1"/>
      </xdr:nvSpPr>
      <xdr:spPr>
        <a:xfrm>
          <a:off x="1975318" y="631371"/>
          <a:ext cx="4077139" cy="257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r>
            <a:rPr lang="pt-BR" sz="900" b="0">
              <a:solidFill>
                <a:sysClr val="windowText" lastClr="000000"/>
              </a:solidFill>
              <a:effectLst/>
              <a:latin typeface="Arial" panose="020B0604020202020204" pitchFamily="34" charset="0"/>
              <a:ea typeface="+mn-ea"/>
              <a:cs typeface="Arial" panose="020B0604020202020204" pitchFamily="34" charset="0"/>
            </a:rPr>
            <a:t>The</a:t>
          </a:r>
          <a:r>
            <a:rPr lang="pt-BR" sz="1800" b="0">
              <a:solidFill>
                <a:sysClr val="windowText" lastClr="000000"/>
              </a:solidFill>
              <a:effectLst/>
              <a:latin typeface="Arial" panose="020B0604020202020204" pitchFamily="34" charset="0"/>
              <a:ea typeface="+mn-ea"/>
              <a:cs typeface="Arial" panose="020B0604020202020204" pitchFamily="34" charset="0"/>
            </a:rPr>
            <a:t>☆</a:t>
          </a:r>
          <a:r>
            <a:rPr lang="pt-BR" sz="900" b="0">
              <a:solidFill>
                <a:sysClr val="windowText" lastClr="000000"/>
              </a:solidFill>
              <a:effectLst/>
              <a:latin typeface="Arial" panose="020B0604020202020204" pitchFamily="34" charset="0"/>
              <a:ea typeface="+mn-ea"/>
              <a:cs typeface="Arial" panose="020B0604020202020204" pitchFamily="34" charset="0"/>
            </a:rPr>
            <a:t>symbol indicates that the data has received a </a:t>
          </a:r>
          <a:r>
            <a:rPr lang="pt-BR" sz="900" b="0" i="1" u="sng">
              <a:solidFill>
                <a:sysClr val="windowText" lastClr="000000"/>
              </a:solidFill>
              <a:effectLst/>
              <a:latin typeface="Arial" panose="020B0604020202020204" pitchFamily="34" charset="0"/>
              <a:ea typeface="+mn-ea"/>
              <a:cs typeface="Arial" panose="020B0604020202020204" pitchFamily="34" charset="0"/>
            </a:rPr>
            <a:t>third-party assurance</a:t>
          </a:r>
          <a:r>
            <a:rPr lang="pt-BR" sz="900" b="0">
              <a:solidFill>
                <a:sysClr val="windowText" lastClr="000000"/>
              </a:solidFill>
              <a:effectLst/>
              <a:latin typeface="Arial" panose="020B0604020202020204" pitchFamily="34" charset="0"/>
              <a:ea typeface="+mn-ea"/>
              <a:cs typeface="Arial" panose="020B0604020202020204" pitchFamily="34" charset="0"/>
            </a:rPr>
            <a:t>.</a:t>
          </a:r>
          <a:endParaRPr lang="pt-BR" sz="900">
            <a:solidFill>
              <a:srgbClr val="FF0000"/>
            </a:solidFill>
            <a:effectLst/>
            <a:latin typeface="Arial" panose="020B0604020202020204" pitchFamily="34" charset="0"/>
            <a:cs typeface="Arial" panose="020B0604020202020204" pitchFamily="34" charset="0"/>
          </a:endParaRPr>
        </a:p>
      </xdr:txBody>
    </xdr:sp>
    <xdr:clientData/>
  </xdr:twoCellAnchor>
  <xdr:twoCellAnchor editAs="oneCell">
    <xdr:from>
      <xdr:col>1</xdr:col>
      <xdr:colOff>32398</xdr:colOff>
      <xdr:row>0</xdr:row>
      <xdr:rowOff>153957</xdr:rowOff>
    </xdr:from>
    <xdr:to>
      <xdr:col>2</xdr:col>
      <xdr:colOff>674853</xdr:colOff>
      <xdr:row>3</xdr:row>
      <xdr:rowOff>36356</xdr:rowOff>
    </xdr:to>
    <xdr:pic>
      <xdr:nvPicPr>
        <xdr:cNvPr id="12" name="Imagem 8">
          <a:extLst>
            <a:ext uri="{FF2B5EF4-FFF2-40B4-BE49-F238E27FC236}">
              <a16:creationId xmlns:a16="http://schemas.microsoft.com/office/drawing/2014/main" id="{CAB6E9E1-E699-45BF-B2D7-E3E80D49B63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8622" y="153957"/>
          <a:ext cx="1756880" cy="705359"/>
        </a:xfrm>
        <a:prstGeom prst="rect">
          <a:avLst/>
        </a:prstGeom>
      </xdr:spPr>
    </xdr:pic>
    <xdr:clientData/>
  </xdr:twoCellAnchor>
  <xdr:twoCellAnchor>
    <xdr:from>
      <xdr:col>11</xdr:col>
      <xdr:colOff>295349</xdr:colOff>
      <xdr:row>2</xdr:row>
      <xdr:rowOff>91558</xdr:rowOff>
    </xdr:from>
    <xdr:to>
      <xdr:col>11</xdr:col>
      <xdr:colOff>1908197</xdr:colOff>
      <xdr:row>3</xdr:row>
      <xdr:rowOff>117515</xdr:rowOff>
    </xdr:to>
    <xdr:sp macro="" textlink="">
      <xdr:nvSpPr>
        <xdr:cNvPr id="8" name="Retângulo: Cantos Arredondados 5">
          <a:hlinkClick xmlns:r="http://schemas.openxmlformats.org/officeDocument/2006/relationships" r:id="rId3"/>
          <a:extLst>
            <a:ext uri="{FF2B5EF4-FFF2-40B4-BE49-F238E27FC236}">
              <a16:creationId xmlns:a16="http://schemas.microsoft.com/office/drawing/2014/main" id="{D363931C-43AC-4B51-99FA-BF3BCF9F18FA}"/>
            </a:ext>
          </a:extLst>
        </xdr:cNvPr>
        <xdr:cNvSpPr/>
      </xdr:nvSpPr>
      <xdr:spPr>
        <a:xfrm>
          <a:off x="10425814" y="635000"/>
          <a:ext cx="1612848" cy="297678"/>
        </a:xfrm>
        <a:prstGeom prst="roundRect">
          <a:avLst/>
        </a:prstGeom>
        <a:noFill/>
        <a:ln w="57150">
          <a:solidFill>
            <a:srgbClr val="02A837"/>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100" b="1">
              <a:solidFill>
                <a:sysClr val="windowText" lastClr="000000"/>
              </a:solidFill>
            </a:rPr>
            <a:t>Go to Home</a:t>
          </a:r>
        </a:p>
      </xdr:txBody>
    </xdr:sp>
    <xdr:clientData/>
  </xdr:twoCellAnchor>
  <xdr:twoCellAnchor editAs="oneCell">
    <xdr:from>
      <xdr:col>11</xdr:col>
      <xdr:colOff>351333</xdr:colOff>
      <xdr:row>2</xdr:row>
      <xdr:rowOff>192700</xdr:rowOff>
    </xdr:from>
    <xdr:to>
      <xdr:col>11</xdr:col>
      <xdr:colOff>667055</xdr:colOff>
      <xdr:row>3</xdr:row>
      <xdr:rowOff>234758</xdr:rowOff>
    </xdr:to>
    <xdr:pic>
      <xdr:nvPicPr>
        <xdr:cNvPr id="9" name="Gráfico 6" descr="Gesto de toque duplo com preenchimento sólido">
          <a:extLst>
            <a:ext uri="{FF2B5EF4-FFF2-40B4-BE49-F238E27FC236}">
              <a16:creationId xmlns:a16="http://schemas.microsoft.com/office/drawing/2014/main" id="{2299B85B-DA2F-4FE3-9636-68EEFD21CA19}"/>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 uri="{96DAC541-7B7A-43D3-8B79-37D633B846F1}">
              <asvg:svgBlip xmlns:asvg="http://schemas.microsoft.com/office/drawing/2016/SVG/main" r:embed="rId5"/>
            </a:ext>
          </a:extLst>
        </a:blip>
        <a:stretch>
          <a:fillRect/>
        </a:stretch>
      </xdr:blipFill>
      <xdr:spPr>
        <a:xfrm>
          <a:off x="10481798" y="736142"/>
          <a:ext cx="310007" cy="316378"/>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xdr:from>
      <xdr:col>3</xdr:col>
      <xdr:colOff>189063</xdr:colOff>
      <xdr:row>1</xdr:row>
      <xdr:rowOff>5462</xdr:rowOff>
    </xdr:from>
    <xdr:to>
      <xdr:col>4</xdr:col>
      <xdr:colOff>905237</xdr:colOff>
      <xdr:row>4</xdr:row>
      <xdr:rowOff>173182</xdr:rowOff>
    </xdr:to>
    <xdr:sp macro="" textlink="">
      <xdr:nvSpPr>
        <xdr:cNvPr id="2" name="CaixaDeTexto 6">
          <a:hlinkClick xmlns:r="http://schemas.openxmlformats.org/officeDocument/2006/relationships" r:id="rId1"/>
          <a:extLst>
            <a:ext uri="{FF2B5EF4-FFF2-40B4-BE49-F238E27FC236}">
              <a16:creationId xmlns:a16="http://schemas.microsoft.com/office/drawing/2014/main" id="{F2B36905-D10E-41E9-B69A-1955AE3E443D}"/>
            </a:ext>
          </a:extLst>
        </xdr:cNvPr>
        <xdr:cNvSpPr txBox="1"/>
      </xdr:nvSpPr>
      <xdr:spPr>
        <a:xfrm>
          <a:off x="2065199" y="178644"/>
          <a:ext cx="7537614" cy="6872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100" b="1">
              <a:latin typeface="Arial" panose="020B0604020202020204" pitchFamily="34" charset="0"/>
              <a:cs typeface="Arial" panose="020B0604020202020204" pitchFamily="34" charset="0"/>
            </a:rPr>
            <a:t>Index</a:t>
          </a:r>
        </a:p>
        <a:p>
          <a:r>
            <a:rPr lang="pt-BR" sz="1100" b="1">
              <a:latin typeface="Arial" panose="020B0604020202020204" pitchFamily="34" charset="0"/>
              <a:cs typeface="Arial" panose="020B0604020202020204" pitchFamily="34" charset="0"/>
            </a:rPr>
            <a:t>Excel data tables - </a:t>
          </a:r>
          <a:r>
            <a:rPr lang="pt-BR" sz="1100" b="1" baseline="0">
              <a:latin typeface="Arial" panose="020B0604020202020204" pitchFamily="34" charset="0"/>
              <a:cs typeface="Arial" panose="020B0604020202020204" pitchFamily="34" charset="0"/>
            </a:rPr>
            <a:t>Sustainability Report 2023</a:t>
          </a:r>
        </a:p>
        <a:p>
          <a:endParaRPr lang="pt-BR" sz="600" b="1" baseline="0">
            <a:latin typeface="Arial" panose="020B0604020202020204" pitchFamily="34" charset="0"/>
            <a:cs typeface="Arial" panose="020B0604020202020204" pitchFamily="34" charset="0"/>
          </a:endParaRPr>
        </a:p>
        <a:p>
          <a:r>
            <a:rPr lang="pt-BR" sz="900">
              <a:solidFill>
                <a:sysClr val="windowText" lastClr="000000"/>
              </a:solidFill>
              <a:effectLst/>
              <a:latin typeface="Arial" panose="020B0604020202020204" pitchFamily="34" charset="0"/>
              <a:ea typeface="+mn-ea"/>
              <a:cs typeface="Arial" panose="020B0604020202020204" pitchFamily="34" charset="0"/>
            </a:rPr>
            <a:t>This</a:t>
          </a:r>
          <a:r>
            <a:rPr lang="pt-BR" sz="900" baseline="0">
              <a:solidFill>
                <a:sysClr val="windowText" lastClr="000000"/>
              </a:solidFill>
              <a:effectLst/>
              <a:latin typeface="Arial" panose="020B0604020202020204" pitchFamily="34" charset="0"/>
              <a:ea typeface="+mn-ea"/>
              <a:cs typeface="Arial" panose="020B0604020202020204" pitchFamily="34" charset="0"/>
            </a:rPr>
            <a:t> excel file is a complementary document for the </a:t>
          </a:r>
          <a:r>
            <a:rPr lang="pt-BR" sz="900" i="1" u="sng" baseline="0">
              <a:solidFill>
                <a:sysClr val="windowText" lastClr="000000"/>
              </a:solidFill>
              <a:effectLst/>
              <a:latin typeface="Arial" panose="020B0604020202020204" pitchFamily="34" charset="0"/>
              <a:ea typeface="+mn-ea"/>
              <a:cs typeface="Arial" panose="020B0604020202020204" pitchFamily="34" charset="0"/>
            </a:rPr>
            <a:t>Improving Lives Report 2023</a:t>
          </a:r>
          <a:r>
            <a:rPr lang="pt-BR" sz="900" i="0" u="none" baseline="0">
              <a:solidFill>
                <a:sysClr val="windowText" lastClr="000000"/>
              </a:solidFill>
              <a:effectLst/>
              <a:latin typeface="Arial" panose="020B0604020202020204" pitchFamily="34" charset="0"/>
              <a:ea typeface="+mn-ea"/>
              <a:cs typeface="Arial" panose="020B0604020202020204" pitchFamily="34" charset="0"/>
            </a:rPr>
            <a:t> </a:t>
          </a:r>
          <a:r>
            <a:rPr lang="pt-BR" sz="900" baseline="0">
              <a:solidFill>
                <a:sysClr val="windowText" lastClr="000000"/>
              </a:solidFill>
              <a:effectLst/>
              <a:latin typeface="Arial" panose="020B0604020202020204" pitchFamily="34" charset="0"/>
              <a:ea typeface="+mn-ea"/>
              <a:cs typeface="Arial" panose="020B0604020202020204" pitchFamily="34" charset="0"/>
            </a:rPr>
            <a:t>of The AES Corporation.</a:t>
          </a:r>
          <a:endParaRPr lang="pt-BR" sz="900">
            <a:solidFill>
              <a:srgbClr val="FF0000"/>
            </a:solidFill>
            <a:effectLst/>
            <a:latin typeface="Arial" panose="020B0604020202020204" pitchFamily="34" charset="0"/>
            <a:cs typeface="Arial" panose="020B0604020202020204" pitchFamily="34" charset="0"/>
          </a:endParaRPr>
        </a:p>
      </xdr:txBody>
    </xdr:sp>
    <xdr:clientData/>
  </xdr:twoCellAnchor>
  <xdr:twoCellAnchor editAs="oneCell">
    <xdr:from>
      <xdr:col>1</xdr:col>
      <xdr:colOff>17888</xdr:colOff>
      <xdr:row>0</xdr:row>
      <xdr:rowOff>80493</xdr:rowOff>
    </xdr:from>
    <xdr:to>
      <xdr:col>3</xdr:col>
      <xdr:colOff>93063</xdr:colOff>
      <xdr:row>4</xdr:row>
      <xdr:rowOff>141711</xdr:rowOff>
    </xdr:to>
    <xdr:pic>
      <xdr:nvPicPr>
        <xdr:cNvPr id="5" name="Imagem 5">
          <a:extLst>
            <a:ext uri="{FF2B5EF4-FFF2-40B4-BE49-F238E27FC236}">
              <a16:creationId xmlns:a16="http://schemas.microsoft.com/office/drawing/2014/main" id="{26DE18E8-EA96-4787-B02A-8A15FFCBF74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6761" y="80493"/>
          <a:ext cx="1755385" cy="747915"/>
        </a:xfrm>
        <a:prstGeom prst="rect">
          <a:avLst/>
        </a:prstGeom>
      </xdr:spPr>
    </xdr:pic>
    <xdr:clientData/>
  </xdr:twoCellAnchor>
  <xdr:twoCellAnchor>
    <xdr:from>
      <xdr:col>4</xdr:col>
      <xdr:colOff>2107044</xdr:colOff>
      <xdr:row>0</xdr:row>
      <xdr:rowOff>0</xdr:rowOff>
    </xdr:from>
    <xdr:to>
      <xdr:col>5</xdr:col>
      <xdr:colOff>12697</xdr:colOff>
      <xdr:row>2</xdr:row>
      <xdr:rowOff>172229</xdr:rowOff>
    </xdr:to>
    <xdr:sp macro="" textlink="">
      <xdr:nvSpPr>
        <xdr:cNvPr id="14" name="Retângulo 3">
          <a:extLst>
            <a:ext uri="{FF2B5EF4-FFF2-40B4-BE49-F238E27FC236}">
              <a16:creationId xmlns:a16="http://schemas.microsoft.com/office/drawing/2014/main" id="{F4EB91CE-4CE2-4E06-93EF-DD540F94E171}"/>
            </a:ext>
          </a:extLst>
        </xdr:cNvPr>
        <xdr:cNvSpPr/>
      </xdr:nvSpPr>
      <xdr:spPr>
        <a:xfrm>
          <a:off x="10804620" y="0"/>
          <a:ext cx="2841335" cy="518593"/>
        </a:xfrm>
        <a:prstGeom prst="rect">
          <a:avLst/>
        </a:prstGeom>
        <a:solidFill>
          <a:srgbClr val="00A2C7"/>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600" b="1">
              <a:solidFill>
                <a:schemeClr val="bg1"/>
              </a:solidFill>
              <a:latin typeface="Arial" panose="020B0604020202020204" pitchFamily="34" charset="0"/>
              <a:cs typeface="Arial" panose="020B0604020202020204" pitchFamily="34" charset="0"/>
            </a:rPr>
            <a:t>Accountability </a:t>
          </a:r>
          <a:r>
            <a:rPr lang="pt-BR" sz="1600" b="0" baseline="0">
              <a:solidFill>
                <a:schemeClr val="bg1"/>
              </a:solidFill>
              <a:latin typeface="Arial" panose="020B0604020202020204" pitchFamily="34" charset="0"/>
              <a:cs typeface="Arial" panose="020B0604020202020204" pitchFamily="34" charset="0"/>
            </a:rPr>
            <a:t>|</a:t>
          </a:r>
          <a:r>
            <a:rPr lang="pt-BR" sz="1600" b="1" baseline="0">
              <a:solidFill>
                <a:schemeClr val="bg1"/>
              </a:solidFill>
              <a:latin typeface="Arial" panose="020B0604020202020204" pitchFamily="34" charset="0"/>
              <a:cs typeface="Arial" panose="020B0604020202020204" pitchFamily="34" charset="0"/>
            </a:rPr>
            <a:t> </a:t>
          </a:r>
          <a:r>
            <a:rPr lang="pt-BR" sz="1600" b="0" baseline="0">
              <a:solidFill>
                <a:schemeClr val="bg1"/>
              </a:solidFill>
              <a:latin typeface="Arial" panose="020B0604020202020204" pitchFamily="34" charset="0"/>
              <a:cs typeface="Arial" panose="020B0604020202020204" pitchFamily="34" charset="0"/>
            </a:rPr>
            <a:t>Index</a:t>
          </a:r>
          <a:endParaRPr lang="pt-BR" sz="1600" b="0">
            <a:solidFill>
              <a:schemeClr val="bg1"/>
            </a:solidFill>
            <a:latin typeface="Arial" panose="020B0604020202020204" pitchFamily="34" charset="0"/>
            <a:cs typeface="Arial" panose="020B0604020202020204" pitchFamily="34" charset="0"/>
          </a:endParaRPr>
        </a:p>
      </xdr:txBody>
    </xdr:sp>
    <xdr:clientData/>
  </xdr:twoCellAnchor>
  <xdr:twoCellAnchor>
    <xdr:from>
      <xdr:col>4</xdr:col>
      <xdr:colOff>2987736</xdr:colOff>
      <xdr:row>3</xdr:row>
      <xdr:rowOff>85183</xdr:rowOff>
    </xdr:from>
    <xdr:to>
      <xdr:col>4</xdr:col>
      <xdr:colOff>4909625</xdr:colOff>
      <xdr:row>4</xdr:row>
      <xdr:rowOff>194150</xdr:rowOff>
    </xdr:to>
    <xdr:sp macro="" textlink="">
      <xdr:nvSpPr>
        <xdr:cNvPr id="7" name="Retângulo: Cantos Arredondados 7">
          <a:hlinkClick xmlns:r="http://schemas.openxmlformats.org/officeDocument/2006/relationships" r:id="rId3"/>
          <a:extLst>
            <a:ext uri="{FF2B5EF4-FFF2-40B4-BE49-F238E27FC236}">
              <a16:creationId xmlns:a16="http://schemas.microsoft.com/office/drawing/2014/main" id="{108A8006-DB78-450C-8EA2-B1CB0CBB35DA}"/>
            </a:ext>
          </a:extLst>
        </xdr:cNvPr>
        <xdr:cNvSpPr/>
      </xdr:nvSpPr>
      <xdr:spPr>
        <a:xfrm>
          <a:off x="11685312" y="604728"/>
          <a:ext cx="1921889" cy="282149"/>
        </a:xfrm>
        <a:prstGeom prst="roundRect">
          <a:avLst/>
        </a:prstGeom>
        <a:noFill/>
        <a:ln w="57150">
          <a:solidFill>
            <a:srgbClr val="00A2C7"/>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100" b="1">
              <a:solidFill>
                <a:sysClr val="windowText" lastClr="000000"/>
              </a:solidFill>
            </a:rPr>
            <a:t>Go to Home</a:t>
          </a:r>
        </a:p>
      </xdr:txBody>
    </xdr:sp>
    <xdr:clientData/>
  </xdr:twoCellAnchor>
  <xdr:twoCellAnchor editAs="oneCell">
    <xdr:from>
      <xdr:col>4</xdr:col>
      <xdr:colOff>3060387</xdr:colOff>
      <xdr:row>4</xdr:row>
      <xdr:rowOff>25211</xdr:rowOff>
    </xdr:from>
    <xdr:to>
      <xdr:col>4</xdr:col>
      <xdr:colOff>3364313</xdr:colOff>
      <xdr:row>4</xdr:row>
      <xdr:rowOff>340909</xdr:rowOff>
    </xdr:to>
    <xdr:pic>
      <xdr:nvPicPr>
        <xdr:cNvPr id="8" name="Gráfico 7" descr="Gesto de toque duplo com preenchimento sólido">
          <a:extLst>
            <a:ext uri="{FF2B5EF4-FFF2-40B4-BE49-F238E27FC236}">
              <a16:creationId xmlns:a16="http://schemas.microsoft.com/office/drawing/2014/main" id="{667CA411-598B-4DC2-810F-CAD97F78C36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 uri="{96DAC541-7B7A-43D3-8B79-37D633B846F1}">
              <asvg:svgBlip xmlns:asvg="http://schemas.microsoft.com/office/drawing/2016/SVG/main" r:embed="rId5"/>
            </a:ext>
          </a:extLst>
        </a:blip>
        <a:stretch>
          <a:fillRect/>
        </a:stretch>
      </xdr:blipFill>
      <xdr:spPr>
        <a:xfrm>
          <a:off x="11757963" y="717938"/>
          <a:ext cx="303926" cy="315698"/>
        </a:xfrm>
        <a:prstGeom prst="rect">
          <a:avLst/>
        </a:prstGeom>
      </xdr:spPr>
    </xdr:pic>
    <xdr:clientData/>
  </xdr:twoCellAnchor>
  <xdr:twoCellAnchor>
    <xdr:from>
      <xdr:col>4</xdr:col>
      <xdr:colOff>1407065</xdr:colOff>
      <xdr:row>0</xdr:row>
      <xdr:rowOff>0</xdr:rowOff>
    </xdr:from>
    <xdr:to>
      <xdr:col>4</xdr:col>
      <xdr:colOff>2120898</xdr:colOff>
      <xdr:row>3</xdr:row>
      <xdr:rowOff>73837</xdr:rowOff>
    </xdr:to>
    <xdr:pic>
      <xdr:nvPicPr>
        <xdr:cNvPr id="3" name="Picture 14" descr="A white and blue gear with a black background&#10;&#10;Description automatically generated">
          <a:extLst>
            <a:ext uri="{FF2B5EF4-FFF2-40B4-BE49-F238E27FC236}">
              <a16:creationId xmlns:a16="http://schemas.microsoft.com/office/drawing/2014/main" id="{BDC74AE1-26FA-420B-9C2E-B4C2D02CB67E}"/>
            </a:ext>
          </a:extLst>
        </xdr:cNvPr>
        <xdr:cNvPicPr>
          <a:picLocks noChangeAspect="1"/>
        </xdr:cNvPicPr>
      </xdr:nvPicPr>
      <xdr:blipFill rotWithShape="1">
        <a:blip xmlns:r="http://schemas.openxmlformats.org/officeDocument/2006/relationships" r:embed="rId6" cstate="email">
          <a:extLst>
            <a:ext uri="{28A0092B-C50C-407E-A947-70E740481C1C}">
              <a14:useLocalDpi xmlns:a14="http://schemas.microsoft.com/office/drawing/2010/main"/>
            </a:ext>
          </a:extLst>
        </a:blip>
        <a:srcRect t="10434"/>
        <a:stretch/>
      </xdr:blipFill>
      <xdr:spPr>
        <a:xfrm>
          <a:off x="10108780" y="0"/>
          <a:ext cx="713833" cy="605465"/>
        </a:xfrm>
        <a:prstGeom prst="rect">
          <a:avLst/>
        </a:prstGeom>
        <a:noFill/>
        <a:ln>
          <a:noFill/>
        </a:ln>
      </xdr:spPr>
    </xdr:pic>
    <xdr:clientData/>
  </xdr:twoCellAnchor>
</xdr:wsDr>
</file>

<file path=xl/drawings/drawing23.xml><?xml version="1.0" encoding="utf-8"?>
<xdr:wsDr xmlns:xdr="http://schemas.openxmlformats.org/drawingml/2006/spreadsheetDrawing" xmlns:a="http://schemas.openxmlformats.org/drawingml/2006/main">
  <xdr:twoCellAnchor>
    <xdr:from>
      <xdr:col>4</xdr:col>
      <xdr:colOff>983226</xdr:colOff>
      <xdr:row>0</xdr:row>
      <xdr:rowOff>0</xdr:rowOff>
    </xdr:from>
    <xdr:to>
      <xdr:col>8</xdr:col>
      <xdr:colOff>1518</xdr:colOff>
      <xdr:row>2</xdr:row>
      <xdr:rowOff>3577</xdr:rowOff>
    </xdr:to>
    <xdr:sp macro="" textlink="">
      <xdr:nvSpPr>
        <xdr:cNvPr id="82" name="Retângulo 4">
          <a:extLst>
            <a:ext uri="{FF2B5EF4-FFF2-40B4-BE49-F238E27FC236}">
              <a16:creationId xmlns:a16="http://schemas.microsoft.com/office/drawing/2014/main" id="{7323A1D8-DEA1-47EB-B009-0A1BDD2337B7}"/>
            </a:ext>
          </a:extLst>
        </xdr:cNvPr>
        <xdr:cNvSpPr/>
      </xdr:nvSpPr>
      <xdr:spPr>
        <a:xfrm>
          <a:off x="7140678" y="0"/>
          <a:ext cx="3664034" cy="544351"/>
        </a:xfrm>
        <a:prstGeom prst="rect">
          <a:avLst/>
        </a:prstGeom>
        <a:solidFill>
          <a:srgbClr val="00A2C7"/>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600" b="1">
              <a:solidFill>
                <a:schemeClr val="bg1"/>
              </a:solidFill>
              <a:latin typeface="Arial" panose="020B0604020202020204" pitchFamily="34" charset="0"/>
              <a:cs typeface="Arial" panose="020B0604020202020204" pitchFamily="34" charset="0"/>
            </a:rPr>
            <a:t>Accountability </a:t>
          </a:r>
          <a:r>
            <a:rPr lang="pt-BR" sz="1600" b="0" baseline="0">
              <a:solidFill>
                <a:schemeClr val="bg1"/>
              </a:solidFill>
              <a:latin typeface="Arial" panose="020B0604020202020204" pitchFamily="34" charset="0"/>
              <a:cs typeface="Arial" panose="020B0604020202020204" pitchFamily="34" charset="0"/>
            </a:rPr>
            <a:t>| Board of Directors</a:t>
          </a:r>
          <a:endParaRPr lang="pt-BR" sz="1600" b="0">
            <a:solidFill>
              <a:schemeClr val="bg1"/>
            </a:solidFill>
            <a:latin typeface="Arial" panose="020B0604020202020204" pitchFamily="34" charset="0"/>
            <a:cs typeface="Arial" panose="020B0604020202020204" pitchFamily="34" charset="0"/>
          </a:endParaRPr>
        </a:p>
      </xdr:txBody>
    </xdr:sp>
    <xdr:clientData/>
  </xdr:twoCellAnchor>
  <xdr:twoCellAnchor>
    <xdr:from>
      <xdr:col>2</xdr:col>
      <xdr:colOff>477755</xdr:colOff>
      <xdr:row>0</xdr:row>
      <xdr:rowOff>172358</xdr:rowOff>
    </xdr:from>
    <xdr:to>
      <xdr:col>5</xdr:col>
      <xdr:colOff>242454</xdr:colOff>
      <xdr:row>2</xdr:row>
      <xdr:rowOff>157178</xdr:rowOff>
    </xdr:to>
    <xdr:sp macro="" textlink="">
      <xdr:nvSpPr>
        <xdr:cNvPr id="17" name="CaixaDeTexto 6">
          <a:hlinkClick xmlns:r="http://schemas.openxmlformats.org/officeDocument/2006/relationships" r:id="rId1"/>
          <a:extLst>
            <a:ext uri="{FF2B5EF4-FFF2-40B4-BE49-F238E27FC236}">
              <a16:creationId xmlns:a16="http://schemas.microsoft.com/office/drawing/2014/main" id="{83A914DE-D64C-4402-A69B-5989DBD16E05}"/>
            </a:ext>
          </a:extLst>
        </xdr:cNvPr>
        <xdr:cNvSpPr txBox="1"/>
      </xdr:nvSpPr>
      <xdr:spPr>
        <a:xfrm>
          <a:off x="2005527" y="172358"/>
          <a:ext cx="5567719" cy="5255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100" b="1">
              <a:latin typeface="Arial" panose="020B0604020202020204" pitchFamily="34" charset="0"/>
              <a:cs typeface="Arial" panose="020B0604020202020204" pitchFamily="34" charset="0"/>
            </a:rPr>
            <a:t>Excel data tables - </a:t>
          </a:r>
          <a:r>
            <a:rPr lang="pt-BR" sz="1100" b="1" baseline="0">
              <a:latin typeface="Arial" panose="020B0604020202020204" pitchFamily="34" charset="0"/>
              <a:cs typeface="Arial" panose="020B0604020202020204" pitchFamily="34" charset="0"/>
            </a:rPr>
            <a:t>Sustainability Report 2023</a:t>
          </a:r>
        </a:p>
        <a:p>
          <a:endParaRPr lang="pt-BR" sz="600" b="1" baseline="0">
            <a:latin typeface="Arial" panose="020B0604020202020204" pitchFamily="34" charset="0"/>
            <a:cs typeface="Arial" panose="020B0604020202020204" pitchFamily="34" charset="0"/>
          </a:endParaRPr>
        </a:p>
        <a:p>
          <a:r>
            <a:rPr lang="pt-BR" sz="900">
              <a:solidFill>
                <a:sysClr val="windowText" lastClr="000000"/>
              </a:solidFill>
              <a:effectLst/>
              <a:latin typeface="Arial" panose="020B0604020202020204" pitchFamily="34" charset="0"/>
              <a:ea typeface="+mn-ea"/>
              <a:cs typeface="Arial" panose="020B0604020202020204" pitchFamily="34" charset="0"/>
            </a:rPr>
            <a:t>This</a:t>
          </a:r>
          <a:r>
            <a:rPr lang="pt-BR" sz="900" baseline="0">
              <a:solidFill>
                <a:sysClr val="windowText" lastClr="000000"/>
              </a:solidFill>
              <a:effectLst/>
              <a:latin typeface="Arial" panose="020B0604020202020204" pitchFamily="34" charset="0"/>
              <a:ea typeface="+mn-ea"/>
              <a:cs typeface="Arial" panose="020B0604020202020204" pitchFamily="34" charset="0"/>
            </a:rPr>
            <a:t> excel file is a complementary document for the </a:t>
          </a:r>
          <a:r>
            <a:rPr lang="pt-BR" sz="900" i="1" u="sng" baseline="0">
              <a:solidFill>
                <a:sysClr val="windowText" lastClr="000000"/>
              </a:solidFill>
              <a:effectLst/>
              <a:latin typeface="Arial" panose="020B0604020202020204" pitchFamily="34" charset="0"/>
              <a:ea typeface="+mn-ea"/>
              <a:cs typeface="Arial" panose="020B0604020202020204" pitchFamily="34" charset="0"/>
            </a:rPr>
            <a:t>Improving Lives Report 2023</a:t>
          </a:r>
          <a:r>
            <a:rPr lang="pt-BR" sz="900" i="1" u="none" baseline="0">
              <a:solidFill>
                <a:sysClr val="windowText" lastClr="000000"/>
              </a:solidFill>
              <a:effectLst/>
              <a:latin typeface="Arial" panose="020B0604020202020204" pitchFamily="34" charset="0"/>
              <a:ea typeface="+mn-ea"/>
              <a:cs typeface="Arial" panose="020B0604020202020204" pitchFamily="34" charset="0"/>
            </a:rPr>
            <a:t> </a:t>
          </a:r>
          <a:r>
            <a:rPr lang="pt-BR" sz="900" baseline="0">
              <a:solidFill>
                <a:sysClr val="windowText" lastClr="000000"/>
              </a:solidFill>
              <a:effectLst/>
              <a:latin typeface="Arial" panose="020B0604020202020204" pitchFamily="34" charset="0"/>
              <a:ea typeface="+mn-ea"/>
              <a:cs typeface="Arial" panose="020B0604020202020204" pitchFamily="34" charset="0"/>
            </a:rPr>
            <a:t>of The AES Corporation.</a:t>
          </a:r>
          <a:endParaRPr lang="pt-BR" sz="900">
            <a:solidFill>
              <a:srgbClr val="FF0000"/>
            </a:solidFill>
            <a:effectLst/>
            <a:latin typeface="Arial" panose="020B0604020202020204" pitchFamily="34" charset="0"/>
            <a:cs typeface="Arial" panose="020B0604020202020204" pitchFamily="34" charset="0"/>
          </a:endParaRPr>
        </a:p>
      </xdr:txBody>
    </xdr:sp>
    <xdr:clientData/>
  </xdr:twoCellAnchor>
  <xdr:twoCellAnchor>
    <xdr:from>
      <xdr:col>2</xdr:col>
      <xdr:colOff>482927</xdr:colOff>
      <xdr:row>2</xdr:row>
      <xdr:rowOff>132500</xdr:rowOff>
    </xdr:from>
    <xdr:to>
      <xdr:col>3</xdr:col>
      <xdr:colOff>914400</xdr:colOff>
      <xdr:row>3</xdr:row>
      <xdr:rowOff>119977</xdr:rowOff>
    </xdr:to>
    <xdr:sp macro="" textlink="">
      <xdr:nvSpPr>
        <xdr:cNvPr id="8" name="CaixaDeTexto 6">
          <a:hlinkClick xmlns:r="http://schemas.openxmlformats.org/officeDocument/2006/relationships" r:id="rId2"/>
          <a:extLst>
            <a:ext uri="{FF2B5EF4-FFF2-40B4-BE49-F238E27FC236}">
              <a16:creationId xmlns:a16="http://schemas.microsoft.com/office/drawing/2014/main" id="{A099ADC7-1CAC-4F78-94C2-AE962B3DE3A8}"/>
            </a:ext>
          </a:extLst>
        </xdr:cNvPr>
        <xdr:cNvSpPr txBox="1"/>
      </xdr:nvSpPr>
      <xdr:spPr>
        <a:xfrm>
          <a:off x="2010699" y="673193"/>
          <a:ext cx="4122018" cy="2578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r>
            <a:rPr lang="pt-BR" sz="900" b="0">
              <a:solidFill>
                <a:sysClr val="windowText" lastClr="000000"/>
              </a:solidFill>
              <a:effectLst/>
              <a:latin typeface="Arial" panose="020B0604020202020204" pitchFamily="34" charset="0"/>
              <a:ea typeface="+mn-ea"/>
              <a:cs typeface="Arial" panose="020B0604020202020204" pitchFamily="34" charset="0"/>
            </a:rPr>
            <a:t>The</a:t>
          </a:r>
          <a:r>
            <a:rPr lang="pt-BR" sz="1800" b="0">
              <a:solidFill>
                <a:sysClr val="windowText" lastClr="000000"/>
              </a:solidFill>
              <a:effectLst/>
              <a:latin typeface="Arial" panose="020B0604020202020204" pitchFamily="34" charset="0"/>
              <a:ea typeface="+mn-ea"/>
              <a:cs typeface="Arial" panose="020B0604020202020204" pitchFamily="34" charset="0"/>
            </a:rPr>
            <a:t>☆</a:t>
          </a:r>
          <a:r>
            <a:rPr lang="pt-BR" sz="900" b="0">
              <a:solidFill>
                <a:sysClr val="windowText" lastClr="000000"/>
              </a:solidFill>
              <a:effectLst/>
              <a:latin typeface="Arial" panose="020B0604020202020204" pitchFamily="34" charset="0"/>
              <a:ea typeface="+mn-ea"/>
              <a:cs typeface="Arial" panose="020B0604020202020204" pitchFamily="34" charset="0"/>
            </a:rPr>
            <a:t>symbol indicates that the data has received a </a:t>
          </a:r>
          <a:r>
            <a:rPr lang="pt-BR" sz="900" b="0" i="1" u="sng">
              <a:solidFill>
                <a:sysClr val="windowText" lastClr="000000"/>
              </a:solidFill>
              <a:effectLst/>
              <a:latin typeface="Arial" panose="020B0604020202020204" pitchFamily="34" charset="0"/>
              <a:ea typeface="+mn-ea"/>
              <a:cs typeface="Arial" panose="020B0604020202020204" pitchFamily="34" charset="0"/>
            </a:rPr>
            <a:t>third-party assurance</a:t>
          </a:r>
          <a:r>
            <a:rPr lang="pt-BR" sz="900" b="0">
              <a:solidFill>
                <a:sysClr val="windowText" lastClr="000000"/>
              </a:solidFill>
              <a:effectLst/>
              <a:latin typeface="Arial" panose="020B0604020202020204" pitchFamily="34" charset="0"/>
              <a:ea typeface="+mn-ea"/>
              <a:cs typeface="Arial" panose="020B0604020202020204" pitchFamily="34" charset="0"/>
            </a:rPr>
            <a:t>.</a:t>
          </a:r>
          <a:endParaRPr lang="pt-BR" sz="900">
            <a:solidFill>
              <a:srgbClr val="FF0000"/>
            </a:solidFill>
            <a:effectLst/>
            <a:latin typeface="Arial" panose="020B0604020202020204" pitchFamily="34" charset="0"/>
            <a:cs typeface="Arial" panose="020B0604020202020204" pitchFamily="34" charset="0"/>
          </a:endParaRPr>
        </a:p>
      </xdr:txBody>
    </xdr:sp>
    <xdr:clientData/>
  </xdr:twoCellAnchor>
  <xdr:twoCellAnchor editAs="oneCell">
    <xdr:from>
      <xdr:col>1</xdr:col>
      <xdr:colOff>36286</xdr:colOff>
      <xdr:row>0</xdr:row>
      <xdr:rowOff>183764</xdr:rowOff>
    </xdr:from>
    <xdr:to>
      <xdr:col>2</xdr:col>
      <xdr:colOff>535866</xdr:colOff>
      <xdr:row>3</xdr:row>
      <xdr:rowOff>60448</xdr:rowOff>
    </xdr:to>
    <xdr:pic>
      <xdr:nvPicPr>
        <xdr:cNvPr id="72" name="Imagem 7">
          <a:extLst>
            <a:ext uri="{FF2B5EF4-FFF2-40B4-BE49-F238E27FC236}">
              <a16:creationId xmlns:a16="http://schemas.microsoft.com/office/drawing/2014/main" id="{0F234CD5-7DAE-4021-811F-D075EAD13C13}"/>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81215" y="183764"/>
          <a:ext cx="1756880" cy="705359"/>
        </a:xfrm>
        <a:prstGeom prst="rect">
          <a:avLst/>
        </a:prstGeom>
      </xdr:spPr>
    </xdr:pic>
    <xdr:clientData/>
  </xdr:twoCellAnchor>
  <xdr:twoCellAnchor>
    <xdr:from>
      <xdr:col>6</xdr:col>
      <xdr:colOff>685050</xdr:colOff>
      <xdr:row>2</xdr:row>
      <xdr:rowOff>103227</xdr:rowOff>
    </xdr:from>
    <xdr:to>
      <xdr:col>7</xdr:col>
      <xdr:colOff>1552776</xdr:colOff>
      <xdr:row>3</xdr:row>
      <xdr:rowOff>125905</xdr:rowOff>
    </xdr:to>
    <xdr:sp macro="" textlink="">
      <xdr:nvSpPr>
        <xdr:cNvPr id="2" name="Retângulo: Cantos Arredondados 7">
          <a:hlinkClick xmlns:r="http://schemas.openxmlformats.org/officeDocument/2006/relationships" r:id="rId4"/>
          <a:extLst>
            <a:ext uri="{FF2B5EF4-FFF2-40B4-BE49-F238E27FC236}">
              <a16:creationId xmlns:a16="http://schemas.microsoft.com/office/drawing/2014/main" id="{9B35BB85-7532-4B8A-A270-C3D242B6BD28}"/>
            </a:ext>
          </a:extLst>
        </xdr:cNvPr>
        <xdr:cNvSpPr/>
      </xdr:nvSpPr>
      <xdr:spPr>
        <a:xfrm>
          <a:off x="9065173" y="647513"/>
          <a:ext cx="1921889" cy="294821"/>
        </a:xfrm>
        <a:prstGeom prst="roundRect">
          <a:avLst/>
        </a:prstGeom>
        <a:noFill/>
        <a:ln w="57150">
          <a:solidFill>
            <a:srgbClr val="00A2C7"/>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100" b="1">
              <a:solidFill>
                <a:sysClr val="windowText" lastClr="000000"/>
              </a:solidFill>
            </a:rPr>
            <a:t>Go to Home</a:t>
          </a:r>
        </a:p>
      </xdr:txBody>
    </xdr:sp>
    <xdr:clientData/>
  </xdr:twoCellAnchor>
  <xdr:twoCellAnchor editAs="oneCell">
    <xdr:from>
      <xdr:col>6</xdr:col>
      <xdr:colOff>757701</xdr:colOff>
      <xdr:row>2</xdr:row>
      <xdr:rowOff>229109</xdr:rowOff>
    </xdr:from>
    <xdr:to>
      <xdr:col>7</xdr:col>
      <xdr:colOff>11274</xdr:colOff>
      <xdr:row>4</xdr:row>
      <xdr:rowOff>62</xdr:rowOff>
    </xdr:to>
    <xdr:pic>
      <xdr:nvPicPr>
        <xdr:cNvPr id="3" name="Gráfico 2" descr="Gesto de toque duplo com preenchimento sólido">
          <a:extLst>
            <a:ext uri="{FF2B5EF4-FFF2-40B4-BE49-F238E27FC236}">
              <a16:creationId xmlns:a16="http://schemas.microsoft.com/office/drawing/2014/main" id="{9A7B75BA-1B89-46E4-B126-59D095A76DF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9137824" y="773395"/>
          <a:ext cx="303926" cy="315698"/>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xdr:from>
      <xdr:col>4</xdr:col>
      <xdr:colOff>486559</xdr:colOff>
      <xdr:row>0</xdr:row>
      <xdr:rowOff>0</xdr:rowOff>
    </xdr:from>
    <xdr:to>
      <xdr:col>6</xdr:col>
      <xdr:colOff>1695880</xdr:colOff>
      <xdr:row>2</xdr:row>
      <xdr:rowOff>3577</xdr:rowOff>
    </xdr:to>
    <xdr:sp macro="" textlink="">
      <xdr:nvSpPr>
        <xdr:cNvPr id="7" name="Retângulo 6">
          <a:extLst>
            <a:ext uri="{FF2B5EF4-FFF2-40B4-BE49-F238E27FC236}">
              <a16:creationId xmlns:a16="http://schemas.microsoft.com/office/drawing/2014/main" id="{2BCCCA1C-F718-45B0-9BE1-8A6FA4A07F02}"/>
            </a:ext>
          </a:extLst>
        </xdr:cNvPr>
        <xdr:cNvSpPr/>
      </xdr:nvSpPr>
      <xdr:spPr>
        <a:xfrm>
          <a:off x="8444676" y="0"/>
          <a:ext cx="3056594" cy="547863"/>
        </a:xfrm>
        <a:prstGeom prst="rect">
          <a:avLst/>
        </a:prstGeom>
        <a:solidFill>
          <a:srgbClr val="00A2C7"/>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600" b="1">
              <a:solidFill>
                <a:schemeClr val="bg1"/>
              </a:solidFill>
              <a:latin typeface="Arial" panose="020B0604020202020204" pitchFamily="34" charset="0"/>
              <a:cs typeface="Arial" panose="020B0604020202020204" pitchFamily="34" charset="0"/>
            </a:rPr>
            <a:t>Accountability </a:t>
          </a:r>
          <a:r>
            <a:rPr lang="pt-BR" sz="1600" b="0" baseline="0">
              <a:solidFill>
                <a:schemeClr val="bg1"/>
              </a:solidFill>
              <a:latin typeface="Arial" panose="020B0604020202020204" pitchFamily="34" charset="0"/>
              <a:cs typeface="Arial" panose="020B0604020202020204" pitchFamily="34" charset="0"/>
            </a:rPr>
            <a:t>|</a:t>
          </a:r>
          <a:r>
            <a:rPr lang="pt-BR" sz="1600" b="1" baseline="0">
              <a:solidFill>
                <a:schemeClr val="bg1"/>
              </a:solidFill>
              <a:latin typeface="Arial" panose="020B0604020202020204" pitchFamily="34" charset="0"/>
              <a:cs typeface="Arial" panose="020B0604020202020204" pitchFamily="34" charset="0"/>
            </a:rPr>
            <a:t> </a:t>
          </a:r>
          <a:r>
            <a:rPr lang="pt-BR" sz="1600" b="0" baseline="0">
              <a:solidFill>
                <a:schemeClr val="bg1"/>
              </a:solidFill>
              <a:latin typeface="Arial" panose="020B0604020202020204" pitchFamily="34" charset="0"/>
              <a:cs typeface="Arial" panose="020B0604020202020204" pitchFamily="34" charset="0"/>
            </a:rPr>
            <a:t>Cybersecurity</a:t>
          </a:r>
          <a:endParaRPr lang="pt-BR" sz="1600" b="0">
            <a:solidFill>
              <a:schemeClr val="bg1"/>
            </a:solidFill>
            <a:latin typeface="Arial" panose="020B0604020202020204" pitchFamily="34" charset="0"/>
            <a:cs typeface="Arial" panose="020B0604020202020204" pitchFamily="34" charset="0"/>
          </a:endParaRPr>
        </a:p>
      </xdr:txBody>
    </xdr:sp>
    <xdr:clientData/>
  </xdr:twoCellAnchor>
  <xdr:twoCellAnchor>
    <xdr:from>
      <xdr:col>5</xdr:col>
      <xdr:colOff>680411</xdr:colOff>
      <xdr:row>2</xdr:row>
      <xdr:rowOff>79375</xdr:rowOff>
    </xdr:from>
    <xdr:to>
      <xdr:col>6</xdr:col>
      <xdr:colOff>1677014</xdr:colOff>
      <xdr:row>3</xdr:row>
      <xdr:rowOff>102053</xdr:rowOff>
    </xdr:to>
    <xdr:sp macro="" textlink="">
      <xdr:nvSpPr>
        <xdr:cNvPr id="32" name="Retângulo: Cantos Arredondados 7">
          <a:hlinkClick xmlns:r="http://schemas.openxmlformats.org/officeDocument/2006/relationships" r:id="rId1"/>
          <a:extLst>
            <a:ext uri="{FF2B5EF4-FFF2-40B4-BE49-F238E27FC236}">
              <a16:creationId xmlns:a16="http://schemas.microsoft.com/office/drawing/2014/main" id="{D3B92F8C-EDEB-4322-AE88-EBBEEA4128EE}"/>
            </a:ext>
          </a:extLst>
        </xdr:cNvPr>
        <xdr:cNvSpPr/>
      </xdr:nvSpPr>
      <xdr:spPr>
        <a:xfrm>
          <a:off x="9562164" y="623661"/>
          <a:ext cx="1920240" cy="294821"/>
        </a:xfrm>
        <a:prstGeom prst="roundRect">
          <a:avLst/>
        </a:prstGeom>
        <a:noFill/>
        <a:ln w="57150">
          <a:solidFill>
            <a:srgbClr val="00A2C7"/>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100" b="1">
              <a:solidFill>
                <a:sysClr val="windowText" lastClr="000000"/>
              </a:solidFill>
            </a:rPr>
            <a:t>Go to Home</a:t>
          </a:r>
        </a:p>
      </xdr:txBody>
    </xdr:sp>
    <xdr:clientData/>
  </xdr:twoCellAnchor>
  <xdr:twoCellAnchor editAs="oneCell">
    <xdr:from>
      <xdr:col>5</xdr:col>
      <xdr:colOff>753062</xdr:colOff>
      <xdr:row>2</xdr:row>
      <xdr:rowOff>205257</xdr:rowOff>
    </xdr:from>
    <xdr:to>
      <xdr:col>6</xdr:col>
      <xdr:colOff>135512</xdr:colOff>
      <xdr:row>3</xdr:row>
      <xdr:rowOff>245002</xdr:rowOff>
    </xdr:to>
    <xdr:pic>
      <xdr:nvPicPr>
        <xdr:cNvPr id="9" name="Gráfico 8" descr="Gesto de toque duplo com preenchimento sólido">
          <a:extLst>
            <a:ext uri="{FF2B5EF4-FFF2-40B4-BE49-F238E27FC236}">
              <a16:creationId xmlns:a16="http://schemas.microsoft.com/office/drawing/2014/main" id="{FD16B2D8-74A5-42C9-B5DA-44B03D3ADD2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9634815" y="749543"/>
          <a:ext cx="302277" cy="315698"/>
        </a:xfrm>
        <a:prstGeom prst="rect">
          <a:avLst/>
        </a:prstGeom>
      </xdr:spPr>
    </xdr:pic>
    <xdr:clientData/>
  </xdr:twoCellAnchor>
  <xdr:twoCellAnchor>
    <xdr:from>
      <xdr:col>1</xdr:col>
      <xdr:colOff>1739402</xdr:colOff>
      <xdr:row>0</xdr:row>
      <xdr:rowOff>176041</xdr:rowOff>
    </xdr:from>
    <xdr:to>
      <xdr:col>4</xdr:col>
      <xdr:colOff>203544</xdr:colOff>
      <xdr:row>2</xdr:row>
      <xdr:rowOff>104589</xdr:rowOff>
    </xdr:to>
    <xdr:sp macro="" textlink="">
      <xdr:nvSpPr>
        <xdr:cNvPr id="6" name="CaixaDeTexto 6">
          <a:hlinkClick xmlns:r="http://schemas.openxmlformats.org/officeDocument/2006/relationships" r:id="rId4"/>
          <a:extLst>
            <a:ext uri="{FF2B5EF4-FFF2-40B4-BE49-F238E27FC236}">
              <a16:creationId xmlns:a16="http://schemas.microsoft.com/office/drawing/2014/main" id="{609438D9-034C-438F-9356-DAC01BE294CC}"/>
            </a:ext>
          </a:extLst>
        </xdr:cNvPr>
        <xdr:cNvSpPr txBox="1"/>
      </xdr:nvSpPr>
      <xdr:spPr>
        <a:xfrm>
          <a:off x="1985931" y="176041"/>
          <a:ext cx="6166319" cy="4813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100" b="1">
              <a:latin typeface="Arial" panose="020B0604020202020204" pitchFamily="34" charset="0"/>
              <a:cs typeface="Arial" panose="020B0604020202020204" pitchFamily="34" charset="0"/>
            </a:rPr>
            <a:t>Excel data tables - </a:t>
          </a:r>
          <a:r>
            <a:rPr lang="pt-BR" sz="1100" b="1" baseline="0">
              <a:latin typeface="Arial" panose="020B0604020202020204" pitchFamily="34" charset="0"/>
              <a:cs typeface="Arial" panose="020B0604020202020204" pitchFamily="34" charset="0"/>
            </a:rPr>
            <a:t>Sustainability Report 2023</a:t>
          </a:r>
        </a:p>
        <a:p>
          <a:endParaRPr lang="pt-BR" sz="600" b="1" baseline="0">
            <a:latin typeface="Arial" panose="020B0604020202020204" pitchFamily="34" charset="0"/>
            <a:cs typeface="Arial" panose="020B0604020202020204" pitchFamily="34" charset="0"/>
          </a:endParaRPr>
        </a:p>
        <a:p>
          <a:r>
            <a:rPr lang="pt-BR" sz="900">
              <a:solidFill>
                <a:sysClr val="windowText" lastClr="000000"/>
              </a:solidFill>
              <a:effectLst/>
              <a:latin typeface="Arial" panose="020B0604020202020204" pitchFamily="34" charset="0"/>
              <a:ea typeface="+mn-ea"/>
              <a:cs typeface="Arial" panose="020B0604020202020204" pitchFamily="34" charset="0"/>
            </a:rPr>
            <a:t>This</a:t>
          </a:r>
          <a:r>
            <a:rPr lang="pt-BR" sz="900" baseline="0">
              <a:solidFill>
                <a:sysClr val="windowText" lastClr="000000"/>
              </a:solidFill>
              <a:effectLst/>
              <a:latin typeface="Arial" panose="020B0604020202020204" pitchFamily="34" charset="0"/>
              <a:ea typeface="+mn-ea"/>
              <a:cs typeface="Arial" panose="020B0604020202020204" pitchFamily="34" charset="0"/>
            </a:rPr>
            <a:t> excel file is a complementary document for the </a:t>
          </a:r>
          <a:r>
            <a:rPr lang="pt-BR" sz="900" i="1" u="sng" baseline="0">
              <a:solidFill>
                <a:sysClr val="windowText" lastClr="000000"/>
              </a:solidFill>
              <a:effectLst/>
              <a:latin typeface="Arial" panose="020B0604020202020204" pitchFamily="34" charset="0"/>
              <a:ea typeface="+mn-ea"/>
              <a:cs typeface="Arial" panose="020B0604020202020204" pitchFamily="34" charset="0"/>
            </a:rPr>
            <a:t>Improving Lives Report 2023</a:t>
          </a:r>
          <a:r>
            <a:rPr lang="pt-BR" sz="900" i="1" u="none" baseline="0">
              <a:solidFill>
                <a:sysClr val="windowText" lastClr="000000"/>
              </a:solidFill>
              <a:effectLst/>
              <a:latin typeface="Arial" panose="020B0604020202020204" pitchFamily="34" charset="0"/>
              <a:ea typeface="+mn-ea"/>
              <a:cs typeface="Arial" panose="020B0604020202020204" pitchFamily="34" charset="0"/>
            </a:rPr>
            <a:t> </a:t>
          </a:r>
          <a:r>
            <a:rPr lang="pt-BR" sz="900" baseline="0">
              <a:solidFill>
                <a:sysClr val="windowText" lastClr="000000"/>
              </a:solidFill>
              <a:effectLst/>
              <a:latin typeface="Arial" panose="020B0604020202020204" pitchFamily="34" charset="0"/>
              <a:ea typeface="+mn-ea"/>
              <a:cs typeface="Arial" panose="020B0604020202020204" pitchFamily="34" charset="0"/>
            </a:rPr>
            <a:t>of The AES Corporation.</a:t>
          </a:r>
          <a:endParaRPr lang="pt-BR" sz="900">
            <a:solidFill>
              <a:srgbClr val="FF0000"/>
            </a:solidFill>
            <a:effectLst/>
            <a:latin typeface="Arial" panose="020B0604020202020204" pitchFamily="34" charset="0"/>
            <a:cs typeface="Arial" panose="020B0604020202020204" pitchFamily="34" charset="0"/>
          </a:endParaRPr>
        </a:p>
      </xdr:txBody>
    </xdr:sp>
    <xdr:clientData/>
  </xdr:twoCellAnchor>
  <xdr:twoCellAnchor>
    <xdr:from>
      <xdr:col>1</xdr:col>
      <xdr:colOff>1739402</xdr:colOff>
      <xdr:row>2</xdr:row>
      <xdr:rowOff>97971</xdr:rowOff>
    </xdr:from>
    <xdr:to>
      <xdr:col>2</xdr:col>
      <xdr:colOff>65314</xdr:colOff>
      <xdr:row>3</xdr:row>
      <xdr:rowOff>111120</xdr:rowOff>
    </xdr:to>
    <xdr:sp macro="" textlink="">
      <xdr:nvSpPr>
        <xdr:cNvPr id="2" name="CaixaDeTexto 6">
          <a:hlinkClick xmlns:r="http://schemas.openxmlformats.org/officeDocument/2006/relationships" r:id="rId5"/>
          <a:extLst>
            <a:ext uri="{FF2B5EF4-FFF2-40B4-BE49-F238E27FC236}">
              <a16:creationId xmlns:a16="http://schemas.microsoft.com/office/drawing/2014/main" id="{78FD627B-4279-4496-9862-C9AEB953FCF1}"/>
            </a:ext>
          </a:extLst>
        </xdr:cNvPr>
        <xdr:cNvSpPr txBox="1"/>
      </xdr:nvSpPr>
      <xdr:spPr>
        <a:xfrm>
          <a:off x="1978888" y="642257"/>
          <a:ext cx="4084455" cy="2852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r>
            <a:rPr lang="pt-BR" sz="900" b="0">
              <a:solidFill>
                <a:sysClr val="windowText" lastClr="000000"/>
              </a:solidFill>
              <a:effectLst/>
              <a:latin typeface="Arial" panose="020B0604020202020204" pitchFamily="34" charset="0"/>
              <a:ea typeface="+mn-ea"/>
              <a:cs typeface="Arial" panose="020B0604020202020204" pitchFamily="34" charset="0"/>
            </a:rPr>
            <a:t>The</a:t>
          </a:r>
          <a:r>
            <a:rPr lang="pt-BR" sz="1800" b="0">
              <a:solidFill>
                <a:sysClr val="windowText" lastClr="000000"/>
              </a:solidFill>
              <a:effectLst/>
              <a:latin typeface="Arial" panose="020B0604020202020204" pitchFamily="34" charset="0"/>
              <a:ea typeface="+mn-ea"/>
              <a:cs typeface="Arial" panose="020B0604020202020204" pitchFamily="34" charset="0"/>
            </a:rPr>
            <a:t>☆</a:t>
          </a:r>
          <a:r>
            <a:rPr lang="pt-BR" sz="900" b="0">
              <a:solidFill>
                <a:sysClr val="windowText" lastClr="000000"/>
              </a:solidFill>
              <a:effectLst/>
              <a:latin typeface="Arial" panose="020B0604020202020204" pitchFamily="34" charset="0"/>
              <a:ea typeface="+mn-ea"/>
              <a:cs typeface="Arial" panose="020B0604020202020204" pitchFamily="34" charset="0"/>
            </a:rPr>
            <a:t>symbol indicates that the data has received a </a:t>
          </a:r>
          <a:r>
            <a:rPr lang="pt-BR" sz="900" b="0" i="1" u="sng">
              <a:solidFill>
                <a:sysClr val="windowText" lastClr="000000"/>
              </a:solidFill>
              <a:effectLst/>
              <a:latin typeface="Arial" panose="020B0604020202020204" pitchFamily="34" charset="0"/>
              <a:ea typeface="+mn-ea"/>
              <a:cs typeface="Arial" panose="020B0604020202020204" pitchFamily="34" charset="0"/>
            </a:rPr>
            <a:t>third-party assurance</a:t>
          </a:r>
          <a:r>
            <a:rPr lang="pt-BR" sz="900" b="0">
              <a:solidFill>
                <a:sysClr val="windowText" lastClr="000000"/>
              </a:solidFill>
              <a:effectLst/>
              <a:latin typeface="Arial" panose="020B0604020202020204" pitchFamily="34" charset="0"/>
              <a:ea typeface="+mn-ea"/>
              <a:cs typeface="Arial" panose="020B0604020202020204" pitchFamily="34" charset="0"/>
            </a:rPr>
            <a:t>.</a:t>
          </a:r>
          <a:endParaRPr lang="pt-BR" sz="900">
            <a:solidFill>
              <a:srgbClr val="FF0000"/>
            </a:solidFill>
            <a:effectLst/>
            <a:latin typeface="Arial" panose="020B0604020202020204" pitchFamily="34" charset="0"/>
            <a:cs typeface="Arial" panose="020B0604020202020204" pitchFamily="34" charset="0"/>
          </a:endParaRPr>
        </a:p>
      </xdr:txBody>
    </xdr:sp>
    <xdr:clientData/>
  </xdr:twoCellAnchor>
  <xdr:twoCellAnchor editAs="oneCell">
    <xdr:from>
      <xdr:col>1</xdr:col>
      <xdr:colOff>18862</xdr:colOff>
      <xdr:row>0</xdr:row>
      <xdr:rowOff>187446</xdr:rowOff>
    </xdr:from>
    <xdr:to>
      <xdr:col>1</xdr:col>
      <xdr:colOff>1771932</xdr:colOff>
      <xdr:row>3</xdr:row>
      <xdr:rowOff>64130</xdr:rowOff>
    </xdr:to>
    <xdr:pic>
      <xdr:nvPicPr>
        <xdr:cNvPr id="11" name="Imagem 4">
          <a:extLst>
            <a:ext uri="{FF2B5EF4-FFF2-40B4-BE49-F238E27FC236}">
              <a16:creationId xmlns:a16="http://schemas.microsoft.com/office/drawing/2014/main" id="{C5F5F791-CA75-482F-85BC-6C0B5D60E029}"/>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264060" y="187446"/>
          <a:ext cx="1756880" cy="705359"/>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xdr:from>
      <xdr:col>4</xdr:col>
      <xdr:colOff>402465</xdr:colOff>
      <xdr:row>0</xdr:row>
      <xdr:rowOff>0</xdr:rowOff>
    </xdr:from>
    <xdr:to>
      <xdr:col>7</xdr:col>
      <xdr:colOff>15547</xdr:colOff>
      <xdr:row>2</xdr:row>
      <xdr:rowOff>3577</xdr:rowOff>
    </xdr:to>
    <xdr:sp macro="" textlink="">
      <xdr:nvSpPr>
        <xdr:cNvPr id="44" name="Retângulo 5">
          <a:extLst>
            <a:ext uri="{FF2B5EF4-FFF2-40B4-BE49-F238E27FC236}">
              <a16:creationId xmlns:a16="http://schemas.microsoft.com/office/drawing/2014/main" id="{0D2AFA11-176D-481B-A877-9F55A8842790}"/>
            </a:ext>
          </a:extLst>
        </xdr:cNvPr>
        <xdr:cNvSpPr/>
      </xdr:nvSpPr>
      <xdr:spPr>
        <a:xfrm>
          <a:off x="6797183" y="0"/>
          <a:ext cx="3906040" cy="558084"/>
        </a:xfrm>
        <a:prstGeom prst="rect">
          <a:avLst/>
        </a:prstGeom>
        <a:solidFill>
          <a:srgbClr val="00A2C7"/>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600" b="1">
              <a:solidFill>
                <a:schemeClr val="bg1"/>
              </a:solidFill>
              <a:latin typeface="Arial" panose="020B0604020202020204" pitchFamily="34" charset="0"/>
              <a:cs typeface="Arial" panose="020B0604020202020204" pitchFamily="34" charset="0"/>
            </a:rPr>
            <a:t>Accountability </a:t>
          </a:r>
          <a:r>
            <a:rPr lang="pt-BR" sz="1600" b="0" baseline="0">
              <a:solidFill>
                <a:schemeClr val="bg1"/>
              </a:solidFill>
              <a:latin typeface="Arial" panose="020B0604020202020204" pitchFamily="34" charset="0"/>
              <a:cs typeface="Arial" panose="020B0604020202020204" pitchFamily="34" charset="0"/>
            </a:rPr>
            <a:t>|</a:t>
          </a:r>
          <a:r>
            <a:rPr lang="pt-BR" sz="1600" b="1" baseline="0">
              <a:solidFill>
                <a:schemeClr val="bg1"/>
              </a:solidFill>
              <a:latin typeface="Arial" panose="020B0604020202020204" pitchFamily="34" charset="0"/>
              <a:cs typeface="Arial" panose="020B0604020202020204" pitchFamily="34" charset="0"/>
            </a:rPr>
            <a:t> </a:t>
          </a:r>
          <a:r>
            <a:rPr lang="pt-BR" sz="1600" b="0" baseline="0">
              <a:solidFill>
                <a:schemeClr val="bg1"/>
              </a:solidFill>
              <a:latin typeface="Arial" panose="020B0604020202020204" pitchFamily="34" charset="0"/>
              <a:cs typeface="Arial" panose="020B0604020202020204" pitchFamily="34" charset="0"/>
            </a:rPr>
            <a:t>Ethics and Compliance</a:t>
          </a:r>
          <a:endParaRPr lang="pt-BR" sz="1600" b="0">
            <a:solidFill>
              <a:schemeClr val="bg1"/>
            </a:solidFill>
            <a:latin typeface="Arial" panose="020B0604020202020204" pitchFamily="34" charset="0"/>
            <a:cs typeface="Arial" panose="020B0604020202020204" pitchFamily="34" charset="0"/>
          </a:endParaRPr>
        </a:p>
      </xdr:txBody>
    </xdr:sp>
    <xdr:clientData/>
  </xdr:twoCellAnchor>
  <xdr:twoCellAnchor>
    <xdr:from>
      <xdr:col>1</xdr:col>
      <xdr:colOff>1747369</xdr:colOff>
      <xdr:row>0</xdr:row>
      <xdr:rowOff>152041</xdr:rowOff>
    </xdr:from>
    <xdr:to>
      <xdr:col>4</xdr:col>
      <xdr:colOff>437077</xdr:colOff>
      <xdr:row>2</xdr:row>
      <xdr:rowOff>222662</xdr:rowOff>
    </xdr:to>
    <xdr:sp macro="" textlink="">
      <xdr:nvSpPr>
        <xdr:cNvPr id="4" name="CaixaDeTexto 6">
          <a:hlinkClick xmlns:r="http://schemas.openxmlformats.org/officeDocument/2006/relationships" r:id="rId1"/>
          <a:extLst>
            <a:ext uri="{FF2B5EF4-FFF2-40B4-BE49-F238E27FC236}">
              <a16:creationId xmlns:a16="http://schemas.microsoft.com/office/drawing/2014/main" id="{CDE9CF89-DE9D-43C0-823C-362E4C7B0E13}"/>
            </a:ext>
          </a:extLst>
        </xdr:cNvPr>
        <xdr:cNvSpPr txBox="1"/>
      </xdr:nvSpPr>
      <xdr:spPr>
        <a:xfrm>
          <a:off x="1994772" y="152041"/>
          <a:ext cx="4833539" cy="6149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100" b="1">
              <a:latin typeface="Arial" panose="020B0604020202020204" pitchFamily="34" charset="0"/>
              <a:cs typeface="Arial" panose="020B0604020202020204" pitchFamily="34" charset="0"/>
            </a:rPr>
            <a:t>Excel data tables - </a:t>
          </a:r>
          <a:r>
            <a:rPr lang="pt-BR" sz="1100" b="1" baseline="0">
              <a:latin typeface="Arial" panose="020B0604020202020204" pitchFamily="34" charset="0"/>
              <a:cs typeface="Arial" panose="020B0604020202020204" pitchFamily="34" charset="0"/>
            </a:rPr>
            <a:t>Sustainability Report 2023</a:t>
          </a:r>
        </a:p>
        <a:p>
          <a:endParaRPr lang="pt-BR" sz="600" b="1" baseline="0">
            <a:latin typeface="Arial" panose="020B0604020202020204" pitchFamily="34" charset="0"/>
            <a:cs typeface="Arial" panose="020B0604020202020204" pitchFamily="34" charset="0"/>
          </a:endParaRPr>
        </a:p>
        <a:p>
          <a:r>
            <a:rPr lang="pt-BR" sz="900">
              <a:solidFill>
                <a:sysClr val="windowText" lastClr="000000"/>
              </a:solidFill>
              <a:effectLst/>
              <a:latin typeface="Arial" panose="020B0604020202020204" pitchFamily="34" charset="0"/>
              <a:ea typeface="+mn-ea"/>
              <a:cs typeface="Arial" panose="020B0604020202020204" pitchFamily="34" charset="0"/>
            </a:rPr>
            <a:t>This</a:t>
          </a:r>
          <a:r>
            <a:rPr lang="pt-BR" sz="900" baseline="0">
              <a:solidFill>
                <a:sysClr val="windowText" lastClr="000000"/>
              </a:solidFill>
              <a:effectLst/>
              <a:latin typeface="Arial" panose="020B0604020202020204" pitchFamily="34" charset="0"/>
              <a:ea typeface="+mn-ea"/>
              <a:cs typeface="Arial" panose="020B0604020202020204" pitchFamily="34" charset="0"/>
            </a:rPr>
            <a:t> excel file is a complementary document for the </a:t>
          </a:r>
          <a:r>
            <a:rPr lang="pt-BR" sz="900" i="1" u="sng" baseline="0">
              <a:solidFill>
                <a:sysClr val="windowText" lastClr="000000"/>
              </a:solidFill>
              <a:effectLst/>
              <a:latin typeface="Arial" panose="020B0604020202020204" pitchFamily="34" charset="0"/>
              <a:ea typeface="+mn-ea"/>
              <a:cs typeface="Arial" panose="020B0604020202020204" pitchFamily="34" charset="0"/>
            </a:rPr>
            <a:t>Improving Lives Report 2023</a:t>
          </a:r>
          <a:r>
            <a:rPr lang="pt-BR" sz="900" i="1" u="none" baseline="0">
              <a:solidFill>
                <a:sysClr val="windowText" lastClr="000000"/>
              </a:solidFill>
              <a:effectLst/>
              <a:latin typeface="Arial" panose="020B0604020202020204" pitchFamily="34" charset="0"/>
              <a:ea typeface="+mn-ea"/>
              <a:cs typeface="Arial" panose="020B0604020202020204" pitchFamily="34" charset="0"/>
            </a:rPr>
            <a:t> </a:t>
          </a:r>
          <a:r>
            <a:rPr lang="pt-BR" sz="900" baseline="0">
              <a:solidFill>
                <a:sysClr val="windowText" lastClr="000000"/>
              </a:solidFill>
              <a:effectLst/>
              <a:latin typeface="Arial" panose="020B0604020202020204" pitchFamily="34" charset="0"/>
              <a:ea typeface="+mn-ea"/>
              <a:cs typeface="Arial" panose="020B0604020202020204" pitchFamily="34" charset="0"/>
            </a:rPr>
            <a:t>of The AES Corporation.</a:t>
          </a:r>
          <a:endParaRPr lang="pt-BR" sz="900">
            <a:solidFill>
              <a:srgbClr val="FF0000"/>
            </a:solidFill>
            <a:effectLst/>
            <a:latin typeface="Arial" panose="020B0604020202020204" pitchFamily="34" charset="0"/>
            <a:cs typeface="Arial" panose="020B0604020202020204" pitchFamily="34" charset="0"/>
          </a:endParaRPr>
        </a:p>
      </xdr:txBody>
    </xdr:sp>
    <xdr:clientData/>
  </xdr:twoCellAnchor>
  <xdr:twoCellAnchor>
    <xdr:from>
      <xdr:col>1</xdr:col>
      <xdr:colOff>1758102</xdr:colOff>
      <xdr:row>2</xdr:row>
      <xdr:rowOff>162525</xdr:rowOff>
    </xdr:from>
    <xdr:to>
      <xdr:col>4</xdr:col>
      <xdr:colOff>726445</xdr:colOff>
      <xdr:row>3</xdr:row>
      <xdr:rowOff>171239</xdr:rowOff>
    </xdr:to>
    <xdr:sp macro="" textlink="">
      <xdr:nvSpPr>
        <xdr:cNvPr id="3" name="CaixaDeTexto 6">
          <a:hlinkClick xmlns:r="http://schemas.openxmlformats.org/officeDocument/2006/relationships" r:id="rId2"/>
          <a:extLst>
            <a:ext uri="{FF2B5EF4-FFF2-40B4-BE49-F238E27FC236}">
              <a16:creationId xmlns:a16="http://schemas.microsoft.com/office/drawing/2014/main" id="{98CC2571-C471-4642-9EF1-3A81D9F2BE0D}"/>
            </a:ext>
          </a:extLst>
        </xdr:cNvPr>
        <xdr:cNvSpPr txBox="1"/>
      </xdr:nvSpPr>
      <xdr:spPr>
        <a:xfrm>
          <a:off x="2005505" y="706811"/>
          <a:ext cx="5112174" cy="2808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r>
            <a:rPr lang="pt-BR" sz="900" b="0">
              <a:solidFill>
                <a:sysClr val="windowText" lastClr="000000"/>
              </a:solidFill>
              <a:effectLst/>
              <a:latin typeface="Arial" panose="020B0604020202020204" pitchFamily="34" charset="0"/>
              <a:ea typeface="+mn-ea"/>
              <a:cs typeface="Arial" panose="020B0604020202020204" pitchFamily="34" charset="0"/>
            </a:rPr>
            <a:t>The</a:t>
          </a:r>
          <a:r>
            <a:rPr lang="pt-BR" sz="1800" b="0">
              <a:solidFill>
                <a:sysClr val="windowText" lastClr="000000"/>
              </a:solidFill>
              <a:effectLst/>
              <a:latin typeface="Arial" panose="020B0604020202020204" pitchFamily="34" charset="0"/>
              <a:ea typeface="+mn-ea"/>
              <a:cs typeface="Arial" panose="020B0604020202020204" pitchFamily="34" charset="0"/>
            </a:rPr>
            <a:t>☆</a:t>
          </a:r>
          <a:r>
            <a:rPr lang="pt-BR" sz="900" b="0">
              <a:solidFill>
                <a:sysClr val="windowText" lastClr="000000"/>
              </a:solidFill>
              <a:effectLst/>
              <a:latin typeface="Arial" panose="020B0604020202020204" pitchFamily="34" charset="0"/>
              <a:ea typeface="+mn-ea"/>
              <a:cs typeface="Arial" panose="020B0604020202020204" pitchFamily="34" charset="0"/>
            </a:rPr>
            <a:t>symbol indicates that the data has received a </a:t>
          </a:r>
          <a:r>
            <a:rPr lang="pt-BR" sz="900" b="0" i="1" u="sng">
              <a:solidFill>
                <a:sysClr val="windowText" lastClr="000000"/>
              </a:solidFill>
              <a:effectLst/>
              <a:latin typeface="Arial" panose="020B0604020202020204" pitchFamily="34" charset="0"/>
              <a:ea typeface="+mn-ea"/>
              <a:cs typeface="Arial" panose="020B0604020202020204" pitchFamily="34" charset="0"/>
            </a:rPr>
            <a:t>third-party assurance</a:t>
          </a:r>
          <a:r>
            <a:rPr lang="pt-BR" sz="900" b="0">
              <a:solidFill>
                <a:sysClr val="windowText" lastClr="000000"/>
              </a:solidFill>
              <a:effectLst/>
              <a:latin typeface="Arial" panose="020B0604020202020204" pitchFamily="34" charset="0"/>
              <a:ea typeface="+mn-ea"/>
              <a:cs typeface="Arial" panose="020B0604020202020204" pitchFamily="34" charset="0"/>
            </a:rPr>
            <a:t>.</a:t>
          </a:r>
          <a:endParaRPr lang="pt-BR" sz="900">
            <a:solidFill>
              <a:srgbClr val="FF0000"/>
            </a:solidFill>
            <a:effectLst/>
            <a:latin typeface="Arial" panose="020B0604020202020204" pitchFamily="34" charset="0"/>
            <a:cs typeface="Arial" panose="020B0604020202020204" pitchFamily="34" charset="0"/>
          </a:endParaRPr>
        </a:p>
      </xdr:txBody>
    </xdr:sp>
    <xdr:clientData/>
  </xdr:twoCellAnchor>
  <xdr:twoCellAnchor editAs="oneCell">
    <xdr:from>
      <xdr:col>1</xdr:col>
      <xdr:colOff>26830</xdr:colOff>
      <xdr:row>0</xdr:row>
      <xdr:rowOff>163448</xdr:rowOff>
    </xdr:from>
    <xdr:to>
      <xdr:col>1</xdr:col>
      <xdr:colOff>1783710</xdr:colOff>
      <xdr:row>3</xdr:row>
      <xdr:rowOff>45847</xdr:rowOff>
    </xdr:to>
    <xdr:pic>
      <xdr:nvPicPr>
        <xdr:cNvPr id="17" name="Imagem 3">
          <a:extLst>
            <a:ext uri="{FF2B5EF4-FFF2-40B4-BE49-F238E27FC236}">
              <a16:creationId xmlns:a16="http://schemas.microsoft.com/office/drawing/2014/main" id="{D042B467-42DF-4D73-9B11-95505D8EDE9D}"/>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7253" y="163448"/>
          <a:ext cx="1756880" cy="705359"/>
        </a:xfrm>
        <a:prstGeom prst="rect">
          <a:avLst/>
        </a:prstGeom>
      </xdr:spPr>
    </xdr:pic>
    <xdr:clientData/>
  </xdr:twoCellAnchor>
  <xdr:twoCellAnchor>
    <xdr:from>
      <xdr:col>6</xdr:col>
      <xdr:colOff>216477</xdr:colOff>
      <xdr:row>2</xdr:row>
      <xdr:rowOff>101023</xdr:rowOff>
    </xdr:from>
    <xdr:to>
      <xdr:col>6</xdr:col>
      <xdr:colOff>2130771</xdr:colOff>
      <xdr:row>3</xdr:row>
      <xdr:rowOff>123158</xdr:rowOff>
    </xdr:to>
    <xdr:sp macro="" textlink="">
      <xdr:nvSpPr>
        <xdr:cNvPr id="2" name="Retângulo: Cantos Arredondados 7">
          <a:hlinkClick xmlns:r="http://schemas.openxmlformats.org/officeDocument/2006/relationships" r:id="rId4"/>
          <a:extLst>
            <a:ext uri="{FF2B5EF4-FFF2-40B4-BE49-F238E27FC236}">
              <a16:creationId xmlns:a16="http://schemas.microsoft.com/office/drawing/2014/main" id="{0BF4015B-C09E-4822-B860-E777B7A0F04E}"/>
            </a:ext>
          </a:extLst>
        </xdr:cNvPr>
        <xdr:cNvSpPr/>
      </xdr:nvSpPr>
      <xdr:spPr>
        <a:xfrm>
          <a:off x="8702386" y="649432"/>
          <a:ext cx="1914294" cy="296340"/>
        </a:xfrm>
        <a:prstGeom prst="roundRect">
          <a:avLst/>
        </a:prstGeom>
        <a:noFill/>
        <a:ln w="57150">
          <a:solidFill>
            <a:srgbClr val="00A2C7"/>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100" b="1">
              <a:solidFill>
                <a:sysClr val="windowText" lastClr="000000"/>
              </a:solidFill>
            </a:rPr>
            <a:t>Go to Home</a:t>
          </a:r>
        </a:p>
      </xdr:txBody>
    </xdr:sp>
    <xdr:clientData/>
  </xdr:twoCellAnchor>
  <xdr:twoCellAnchor editAs="oneCell">
    <xdr:from>
      <xdr:col>6</xdr:col>
      <xdr:colOff>289128</xdr:colOff>
      <xdr:row>2</xdr:row>
      <xdr:rowOff>226905</xdr:rowOff>
    </xdr:from>
    <xdr:to>
      <xdr:col>6</xdr:col>
      <xdr:colOff>593054</xdr:colOff>
      <xdr:row>3</xdr:row>
      <xdr:rowOff>271436</xdr:rowOff>
    </xdr:to>
    <xdr:pic>
      <xdr:nvPicPr>
        <xdr:cNvPr id="5" name="Gráfico 4" descr="Gesto de toque duplo com preenchimento sólido">
          <a:extLst>
            <a:ext uri="{FF2B5EF4-FFF2-40B4-BE49-F238E27FC236}">
              <a16:creationId xmlns:a16="http://schemas.microsoft.com/office/drawing/2014/main" id="{D82403C5-7534-40A5-BEA8-70B550C29396}"/>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8775037" y="775314"/>
          <a:ext cx="303926" cy="318736"/>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0</xdr:col>
      <xdr:colOff>77837</xdr:colOff>
      <xdr:row>6</xdr:row>
      <xdr:rowOff>24207</xdr:rowOff>
    </xdr:from>
    <xdr:to>
      <xdr:col>11</xdr:col>
      <xdr:colOff>485232</xdr:colOff>
      <xdr:row>60</xdr:row>
      <xdr:rowOff>139161</xdr:rowOff>
    </xdr:to>
    <xdr:pic>
      <xdr:nvPicPr>
        <xdr:cNvPr id="3" name="Imagem 2">
          <a:extLst>
            <a:ext uri="{FF2B5EF4-FFF2-40B4-BE49-F238E27FC236}">
              <a16:creationId xmlns:a16="http://schemas.microsoft.com/office/drawing/2014/main" id="{11098E82-8632-7E1F-0DE3-31532710742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7837" y="1139329"/>
          <a:ext cx="7051663" cy="10151052"/>
        </a:xfrm>
        <a:prstGeom prst="rect">
          <a:avLst/>
        </a:prstGeom>
      </xdr:spPr>
    </xdr:pic>
    <xdr:clientData/>
  </xdr:twoCellAnchor>
  <xdr:twoCellAnchor editAs="oneCell">
    <xdr:from>
      <xdr:col>0</xdr:col>
      <xdr:colOff>0</xdr:colOff>
      <xdr:row>60</xdr:row>
      <xdr:rowOff>157558</xdr:rowOff>
    </xdr:from>
    <xdr:to>
      <xdr:col>11</xdr:col>
      <xdr:colOff>485232</xdr:colOff>
      <xdr:row>115</xdr:row>
      <xdr:rowOff>91082</xdr:rowOff>
    </xdr:to>
    <xdr:pic>
      <xdr:nvPicPr>
        <xdr:cNvPr id="5" name="Imagem 4">
          <a:extLst>
            <a:ext uri="{FF2B5EF4-FFF2-40B4-BE49-F238E27FC236}">
              <a16:creationId xmlns:a16="http://schemas.microsoft.com/office/drawing/2014/main" id="{E0FA0AA2-AF00-976B-FAF2-7FA0CC698C41}"/>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11308778"/>
          <a:ext cx="7129500" cy="10155475"/>
        </a:xfrm>
        <a:prstGeom prst="rect">
          <a:avLst/>
        </a:prstGeom>
      </xdr:spPr>
    </xdr:pic>
    <xdr:clientData/>
  </xdr:twoCellAnchor>
  <xdr:twoCellAnchor editAs="oneCell">
    <xdr:from>
      <xdr:col>12</xdr:col>
      <xdr:colOff>34229</xdr:colOff>
      <xdr:row>6</xdr:row>
      <xdr:rowOff>24207</xdr:rowOff>
    </xdr:from>
    <xdr:to>
      <xdr:col>23</xdr:col>
      <xdr:colOff>534014</xdr:colOff>
      <xdr:row>60</xdr:row>
      <xdr:rowOff>139161</xdr:rowOff>
    </xdr:to>
    <xdr:pic>
      <xdr:nvPicPr>
        <xdr:cNvPr id="7" name="Imagem 6">
          <a:extLst>
            <a:ext uri="{FF2B5EF4-FFF2-40B4-BE49-F238E27FC236}">
              <a16:creationId xmlns:a16="http://schemas.microsoft.com/office/drawing/2014/main" id="{CCD88E65-49C7-E4CC-0ED6-1F81B01D4C8E}"/>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7282522" y="1139329"/>
          <a:ext cx="7144053" cy="10151052"/>
        </a:xfrm>
        <a:prstGeom prst="rect">
          <a:avLst/>
        </a:prstGeom>
      </xdr:spPr>
    </xdr:pic>
    <xdr:clientData/>
  </xdr:twoCellAnchor>
  <xdr:twoCellAnchor editAs="oneCell">
    <xdr:from>
      <xdr:col>12</xdr:col>
      <xdr:colOff>41395</xdr:colOff>
      <xdr:row>60</xdr:row>
      <xdr:rowOff>157558</xdr:rowOff>
    </xdr:from>
    <xdr:to>
      <xdr:col>23</xdr:col>
      <xdr:colOff>534014</xdr:colOff>
      <xdr:row>115</xdr:row>
      <xdr:rowOff>91082</xdr:rowOff>
    </xdr:to>
    <xdr:pic>
      <xdr:nvPicPr>
        <xdr:cNvPr id="9" name="Imagem 8">
          <a:extLst>
            <a:ext uri="{FF2B5EF4-FFF2-40B4-BE49-F238E27FC236}">
              <a16:creationId xmlns:a16="http://schemas.microsoft.com/office/drawing/2014/main" id="{941486A2-C255-7210-8638-47BAD18B3EA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7289688" y="11308778"/>
          <a:ext cx="7136887" cy="10155475"/>
        </a:xfrm>
        <a:prstGeom prst="rect">
          <a:avLst/>
        </a:prstGeom>
      </xdr:spPr>
    </xdr:pic>
    <xdr:clientData/>
  </xdr:twoCellAnchor>
  <xdr:twoCellAnchor editAs="oneCell">
    <xdr:from>
      <xdr:col>24</xdr:col>
      <xdr:colOff>65315</xdr:colOff>
      <xdr:row>6</xdr:row>
      <xdr:rowOff>24207</xdr:rowOff>
    </xdr:from>
    <xdr:to>
      <xdr:col>35</xdr:col>
      <xdr:colOff>557536</xdr:colOff>
      <xdr:row>60</xdr:row>
      <xdr:rowOff>139161</xdr:rowOff>
    </xdr:to>
    <xdr:pic>
      <xdr:nvPicPr>
        <xdr:cNvPr id="11" name="Imagem 10">
          <a:extLst>
            <a:ext uri="{FF2B5EF4-FFF2-40B4-BE49-F238E27FC236}">
              <a16:creationId xmlns:a16="http://schemas.microsoft.com/office/drawing/2014/main" id="{36EF33B2-A225-28E5-9C68-28883E6625F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14561900" y="1139329"/>
          <a:ext cx="7136490" cy="10151052"/>
        </a:xfrm>
        <a:prstGeom prst="rect">
          <a:avLst/>
        </a:prstGeom>
      </xdr:spPr>
    </xdr:pic>
    <xdr:clientData/>
  </xdr:twoCellAnchor>
  <xdr:twoCellAnchor>
    <xdr:from>
      <xdr:col>3</xdr:col>
      <xdr:colOff>207703</xdr:colOff>
      <xdr:row>1</xdr:row>
      <xdr:rowOff>24423</xdr:rowOff>
    </xdr:from>
    <xdr:to>
      <xdr:col>13</xdr:col>
      <xdr:colOff>240158</xdr:colOff>
      <xdr:row>5</xdr:row>
      <xdr:rowOff>24423</xdr:rowOff>
    </xdr:to>
    <xdr:sp macro="" textlink="">
      <xdr:nvSpPr>
        <xdr:cNvPr id="2" name="CaixaDeTexto 6">
          <a:hlinkClick xmlns:r="http://schemas.openxmlformats.org/officeDocument/2006/relationships" r:id="rId6"/>
          <a:extLst>
            <a:ext uri="{FF2B5EF4-FFF2-40B4-BE49-F238E27FC236}">
              <a16:creationId xmlns:a16="http://schemas.microsoft.com/office/drawing/2014/main" id="{91EF867D-7B15-4537-8B6D-FCC2B1EE1A1A}"/>
            </a:ext>
          </a:extLst>
        </xdr:cNvPr>
        <xdr:cNvSpPr txBox="1"/>
      </xdr:nvSpPr>
      <xdr:spPr>
        <a:xfrm>
          <a:off x="2039434" y="207596"/>
          <a:ext cx="6138224" cy="7326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100" b="1">
              <a:latin typeface="Arial" panose="020B0604020202020204" pitchFamily="34" charset="0"/>
              <a:cs typeface="Arial" panose="020B0604020202020204" pitchFamily="34" charset="0"/>
            </a:rPr>
            <a:t>Assurance Statement</a:t>
          </a:r>
        </a:p>
        <a:p>
          <a:r>
            <a:rPr lang="pt-BR" sz="1100" b="1">
              <a:latin typeface="Arial" panose="020B0604020202020204" pitchFamily="34" charset="0"/>
              <a:cs typeface="Arial" panose="020B0604020202020204" pitchFamily="34" charset="0"/>
            </a:rPr>
            <a:t>Excel data tables - </a:t>
          </a:r>
          <a:r>
            <a:rPr lang="pt-BR" sz="1100" b="1" baseline="0">
              <a:latin typeface="Arial" panose="020B0604020202020204" pitchFamily="34" charset="0"/>
              <a:cs typeface="Arial" panose="020B0604020202020204" pitchFamily="34" charset="0"/>
            </a:rPr>
            <a:t>Sustainability Report 2023</a:t>
          </a:r>
        </a:p>
        <a:p>
          <a:endParaRPr lang="pt-BR" sz="600" b="1" baseline="0">
            <a:latin typeface="Arial" panose="020B0604020202020204" pitchFamily="34" charset="0"/>
            <a:cs typeface="Arial" panose="020B0604020202020204" pitchFamily="34" charset="0"/>
          </a:endParaRPr>
        </a:p>
        <a:p>
          <a:r>
            <a:rPr lang="pt-BR" sz="900">
              <a:solidFill>
                <a:sysClr val="windowText" lastClr="000000"/>
              </a:solidFill>
              <a:effectLst/>
              <a:latin typeface="Arial" panose="020B0604020202020204" pitchFamily="34" charset="0"/>
              <a:ea typeface="+mn-ea"/>
              <a:cs typeface="Arial" panose="020B0604020202020204" pitchFamily="34" charset="0"/>
            </a:rPr>
            <a:t>This</a:t>
          </a:r>
          <a:r>
            <a:rPr lang="pt-BR" sz="900" baseline="0">
              <a:solidFill>
                <a:sysClr val="windowText" lastClr="000000"/>
              </a:solidFill>
              <a:effectLst/>
              <a:latin typeface="Arial" panose="020B0604020202020204" pitchFamily="34" charset="0"/>
              <a:ea typeface="+mn-ea"/>
              <a:cs typeface="Arial" panose="020B0604020202020204" pitchFamily="34" charset="0"/>
            </a:rPr>
            <a:t> excel file is a complementary document for the </a:t>
          </a:r>
          <a:r>
            <a:rPr lang="pt-BR" sz="900" i="1" u="sng" baseline="0">
              <a:solidFill>
                <a:sysClr val="windowText" lastClr="000000"/>
              </a:solidFill>
              <a:effectLst/>
              <a:latin typeface="Arial" panose="020B0604020202020204" pitchFamily="34" charset="0"/>
              <a:ea typeface="+mn-ea"/>
              <a:cs typeface="Arial" panose="020B0604020202020204" pitchFamily="34" charset="0"/>
            </a:rPr>
            <a:t>Improving Lives Report 2023</a:t>
          </a:r>
          <a:r>
            <a:rPr lang="pt-BR" sz="900" i="1" u="none" baseline="0">
              <a:solidFill>
                <a:sysClr val="windowText" lastClr="000000"/>
              </a:solidFill>
              <a:effectLst/>
              <a:latin typeface="Arial" panose="020B0604020202020204" pitchFamily="34" charset="0"/>
              <a:ea typeface="+mn-ea"/>
              <a:cs typeface="Arial" panose="020B0604020202020204" pitchFamily="34" charset="0"/>
            </a:rPr>
            <a:t> </a:t>
          </a:r>
          <a:r>
            <a:rPr lang="pt-BR" sz="900" baseline="0">
              <a:solidFill>
                <a:sysClr val="windowText" lastClr="000000"/>
              </a:solidFill>
              <a:effectLst/>
              <a:latin typeface="Arial" panose="020B0604020202020204" pitchFamily="34" charset="0"/>
              <a:ea typeface="+mn-ea"/>
              <a:cs typeface="Arial" panose="020B0604020202020204" pitchFamily="34" charset="0"/>
            </a:rPr>
            <a:t>of The AES Corporation.</a:t>
          </a:r>
          <a:endParaRPr lang="pt-BR" sz="900">
            <a:solidFill>
              <a:srgbClr val="FF0000"/>
            </a:solidFill>
            <a:effectLst/>
            <a:latin typeface="Arial" panose="020B0604020202020204" pitchFamily="34" charset="0"/>
            <a:cs typeface="Arial" panose="020B0604020202020204" pitchFamily="34" charset="0"/>
          </a:endParaRPr>
        </a:p>
      </xdr:txBody>
    </xdr:sp>
    <xdr:clientData/>
  </xdr:twoCellAnchor>
  <xdr:twoCellAnchor>
    <xdr:from>
      <xdr:col>30</xdr:col>
      <xdr:colOff>415192</xdr:colOff>
      <xdr:row>0</xdr:row>
      <xdr:rowOff>0</xdr:rowOff>
    </xdr:from>
    <xdr:to>
      <xdr:col>34</xdr:col>
      <xdr:colOff>420431</xdr:colOff>
      <xdr:row>2</xdr:row>
      <xdr:rowOff>177371</xdr:rowOff>
    </xdr:to>
    <xdr:sp macro="" textlink="">
      <xdr:nvSpPr>
        <xdr:cNvPr id="8" name="Retângulo 3">
          <a:extLst>
            <a:ext uri="{FF2B5EF4-FFF2-40B4-BE49-F238E27FC236}">
              <a16:creationId xmlns:a16="http://schemas.microsoft.com/office/drawing/2014/main" id="{1E473EF5-3C6A-41C6-A1A7-008F0A217699}"/>
            </a:ext>
          </a:extLst>
        </xdr:cNvPr>
        <xdr:cNvSpPr/>
      </xdr:nvSpPr>
      <xdr:spPr>
        <a:xfrm>
          <a:off x="18732500" y="0"/>
          <a:ext cx="2447546" cy="543717"/>
        </a:xfrm>
        <a:prstGeom prst="rect">
          <a:avLst/>
        </a:prstGeom>
        <a:solidFill>
          <a:srgbClr val="BFBFBF"/>
        </a:solidFill>
        <a:ln>
          <a:solidFill>
            <a:srgbClr val="BFBFBF"/>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600" b="1">
              <a:solidFill>
                <a:schemeClr val="bg1"/>
              </a:solidFill>
              <a:latin typeface="Arial" panose="020B0604020202020204" pitchFamily="34" charset="0"/>
              <a:cs typeface="Arial" panose="020B0604020202020204" pitchFamily="34" charset="0"/>
            </a:rPr>
            <a:t>Assurance Statement</a:t>
          </a:r>
          <a:endParaRPr lang="pt-BR" sz="1600" b="0">
            <a:solidFill>
              <a:schemeClr val="bg1"/>
            </a:solidFill>
            <a:latin typeface="Arial" panose="020B0604020202020204" pitchFamily="34" charset="0"/>
            <a:cs typeface="Arial" panose="020B0604020202020204" pitchFamily="34" charset="0"/>
          </a:endParaRPr>
        </a:p>
      </xdr:txBody>
    </xdr:sp>
    <xdr:clientData/>
  </xdr:twoCellAnchor>
  <xdr:twoCellAnchor>
    <xdr:from>
      <xdr:col>31</xdr:col>
      <xdr:colOff>476250</xdr:colOff>
      <xdr:row>3</xdr:row>
      <xdr:rowOff>122115</xdr:rowOff>
    </xdr:from>
    <xdr:to>
      <xdr:col>34</xdr:col>
      <xdr:colOff>408631</xdr:colOff>
      <xdr:row>5</xdr:row>
      <xdr:rowOff>43445</xdr:rowOff>
    </xdr:to>
    <xdr:sp macro="" textlink="">
      <xdr:nvSpPr>
        <xdr:cNvPr id="4" name="Retângulo: Cantos Arredondados 5">
          <a:hlinkClick xmlns:r="http://schemas.openxmlformats.org/officeDocument/2006/relationships" r:id="rId7"/>
          <a:extLst>
            <a:ext uri="{FF2B5EF4-FFF2-40B4-BE49-F238E27FC236}">
              <a16:creationId xmlns:a16="http://schemas.microsoft.com/office/drawing/2014/main" id="{1CD5585F-E455-4943-9EF5-EA2962D4AE8E}"/>
            </a:ext>
          </a:extLst>
        </xdr:cNvPr>
        <xdr:cNvSpPr/>
      </xdr:nvSpPr>
      <xdr:spPr>
        <a:xfrm>
          <a:off x="19404135" y="671634"/>
          <a:ext cx="1764111" cy="287676"/>
        </a:xfrm>
        <a:prstGeom prst="roundRect">
          <a:avLst/>
        </a:prstGeom>
        <a:noFill/>
        <a:ln w="57150">
          <a:solidFill>
            <a:srgbClr val="BFBFBF"/>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100" b="1">
              <a:solidFill>
                <a:sysClr val="windowText" lastClr="000000"/>
              </a:solidFill>
            </a:rPr>
            <a:t>Go to Home</a:t>
          </a:r>
        </a:p>
      </xdr:txBody>
    </xdr:sp>
    <xdr:clientData/>
  </xdr:twoCellAnchor>
  <xdr:oneCellAnchor>
    <xdr:from>
      <xdr:col>31</xdr:col>
      <xdr:colOff>536526</xdr:colOff>
      <xdr:row>4</xdr:row>
      <xdr:rowOff>40084</xdr:rowOff>
    </xdr:from>
    <xdr:ext cx="309897" cy="311888"/>
    <xdr:pic>
      <xdr:nvPicPr>
        <xdr:cNvPr id="13" name="Gráfico 6" descr="Gesto de toque duplo com preenchimento sólido">
          <a:extLst>
            <a:ext uri="{FF2B5EF4-FFF2-40B4-BE49-F238E27FC236}">
              <a16:creationId xmlns:a16="http://schemas.microsoft.com/office/drawing/2014/main" id="{6D301D5F-DFAF-45B7-A821-7629D04DF2AB}"/>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 uri="{96DAC541-7B7A-43D3-8B79-37D633B846F1}">
              <asvg:svgBlip xmlns:asvg="http://schemas.microsoft.com/office/drawing/2016/SVG/main" r:embed="rId9"/>
            </a:ext>
          </a:extLst>
        </a:blip>
        <a:stretch>
          <a:fillRect/>
        </a:stretch>
      </xdr:blipFill>
      <xdr:spPr>
        <a:xfrm>
          <a:off x="19464411" y="772776"/>
          <a:ext cx="309897" cy="311888"/>
        </a:xfrm>
        <a:prstGeom prst="rect">
          <a:avLst/>
        </a:prstGeom>
      </xdr:spPr>
    </xdr:pic>
    <xdr:clientData/>
  </xdr:oneCellAnchor>
  <xdr:twoCellAnchor editAs="oneCell">
    <xdr:from>
      <xdr:col>0</xdr:col>
      <xdr:colOff>169333</xdr:colOff>
      <xdr:row>0</xdr:row>
      <xdr:rowOff>163286</xdr:rowOff>
    </xdr:from>
    <xdr:to>
      <xdr:col>3</xdr:col>
      <xdr:colOff>106957</xdr:colOff>
      <xdr:row>4</xdr:row>
      <xdr:rowOff>125540</xdr:rowOff>
    </xdr:to>
    <xdr:pic>
      <xdr:nvPicPr>
        <xdr:cNvPr id="14" name="Imagem 8">
          <a:extLst>
            <a:ext uri="{FF2B5EF4-FFF2-40B4-BE49-F238E27FC236}">
              <a16:creationId xmlns:a16="http://schemas.microsoft.com/office/drawing/2014/main" id="{352EF95C-1B1F-406F-8779-8E4EDFE271FB}"/>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69333" y="163286"/>
          <a:ext cx="1770053" cy="687968"/>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xdr:from>
      <xdr:col>2</xdr:col>
      <xdr:colOff>588971</xdr:colOff>
      <xdr:row>1</xdr:row>
      <xdr:rowOff>19448</xdr:rowOff>
    </xdr:from>
    <xdr:to>
      <xdr:col>2</xdr:col>
      <xdr:colOff>6727195</xdr:colOff>
      <xdr:row>5</xdr:row>
      <xdr:rowOff>29882</xdr:rowOff>
    </xdr:to>
    <xdr:sp macro="" textlink="">
      <xdr:nvSpPr>
        <xdr:cNvPr id="13" name="CaixaDeTexto 6">
          <a:hlinkClick xmlns:r="http://schemas.openxmlformats.org/officeDocument/2006/relationships" r:id="rId1"/>
          <a:extLst>
            <a:ext uri="{FF2B5EF4-FFF2-40B4-BE49-F238E27FC236}">
              <a16:creationId xmlns:a16="http://schemas.microsoft.com/office/drawing/2014/main" id="{2B9CD3E7-FED8-48D0-A1F2-8EFA437BBB18}"/>
            </a:ext>
          </a:extLst>
        </xdr:cNvPr>
        <xdr:cNvSpPr txBox="1"/>
      </xdr:nvSpPr>
      <xdr:spPr>
        <a:xfrm>
          <a:off x="1933677" y="198742"/>
          <a:ext cx="6138224" cy="7276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100" b="1">
              <a:latin typeface="Arial" panose="020B0604020202020204" pitchFamily="34" charset="0"/>
              <a:cs typeface="Arial" panose="020B0604020202020204" pitchFamily="34" charset="0"/>
            </a:rPr>
            <a:t>GRI Index</a:t>
          </a:r>
        </a:p>
        <a:p>
          <a:r>
            <a:rPr lang="pt-BR" sz="1100" b="1">
              <a:latin typeface="Arial" panose="020B0604020202020204" pitchFamily="34" charset="0"/>
              <a:cs typeface="Arial" panose="020B0604020202020204" pitchFamily="34" charset="0"/>
            </a:rPr>
            <a:t>Excel data tables - </a:t>
          </a:r>
          <a:r>
            <a:rPr lang="pt-BR" sz="1100" b="1" baseline="0">
              <a:latin typeface="Arial" panose="020B0604020202020204" pitchFamily="34" charset="0"/>
              <a:cs typeface="Arial" panose="020B0604020202020204" pitchFamily="34" charset="0"/>
            </a:rPr>
            <a:t>Sustainability Report 2023</a:t>
          </a:r>
        </a:p>
        <a:p>
          <a:endParaRPr lang="pt-BR" sz="600" b="1" baseline="0">
            <a:latin typeface="Arial" panose="020B0604020202020204" pitchFamily="34" charset="0"/>
            <a:cs typeface="Arial" panose="020B0604020202020204" pitchFamily="34" charset="0"/>
          </a:endParaRPr>
        </a:p>
        <a:p>
          <a:r>
            <a:rPr lang="pt-BR" sz="900">
              <a:solidFill>
                <a:sysClr val="windowText" lastClr="000000"/>
              </a:solidFill>
              <a:effectLst/>
              <a:latin typeface="Arial" panose="020B0604020202020204" pitchFamily="34" charset="0"/>
              <a:ea typeface="+mn-ea"/>
              <a:cs typeface="Arial" panose="020B0604020202020204" pitchFamily="34" charset="0"/>
            </a:rPr>
            <a:t>This</a:t>
          </a:r>
          <a:r>
            <a:rPr lang="pt-BR" sz="900" baseline="0">
              <a:solidFill>
                <a:sysClr val="windowText" lastClr="000000"/>
              </a:solidFill>
              <a:effectLst/>
              <a:latin typeface="Arial" panose="020B0604020202020204" pitchFamily="34" charset="0"/>
              <a:ea typeface="+mn-ea"/>
              <a:cs typeface="Arial" panose="020B0604020202020204" pitchFamily="34" charset="0"/>
            </a:rPr>
            <a:t> excel file is a complementary document for the </a:t>
          </a:r>
          <a:r>
            <a:rPr lang="pt-BR" sz="900" i="1" u="sng" baseline="0">
              <a:solidFill>
                <a:sysClr val="windowText" lastClr="000000"/>
              </a:solidFill>
              <a:effectLst/>
              <a:latin typeface="Arial" panose="020B0604020202020204" pitchFamily="34" charset="0"/>
              <a:ea typeface="+mn-ea"/>
              <a:cs typeface="Arial" panose="020B0604020202020204" pitchFamily="34" charset="0"/>
            </a:rPr>
            <a:t>Improving Lives Report 2023</a:t>
          </a:r>
          <a:r>
            <a:rPr lang="pt-BR" sz="900" i="1" u="none" baseline="0">
              <a:solidFill>
                <a:sysClr val="windowText" lastClr="000000"/>
              </a:solidFill>
              <a:effectLst/>
              <a:latin typeface="Arial" panose="020B0604020202020204" pitchFamily="34" charset="0"/>
              <a:ea typeface="+mn-ea"/>
              <a:cs typeface="Arial" panose="020B0604020202020204" pitchFamily="34" charset="0"/>
            </a:rPr>
            <a:t> </a:t>
          </a:r>
          <a:r>
            <a:rPr lang="pt-BR" sz="900" baseline="0">
              <a:solidFill>
                <a:sysClr val="windowText" lastClr="000000"/>
              </a:solidFill>
              <a:effectLst/>
              <a:latin typeface="Arial" panose="020B0604020202020204" pitchFamily="34" charset="0"/>
              <a:ea typeface="+mn-ea"/>
              <a:cs typeface="Arial" panose="020B0604020202020204" pitchFamily="34" charset="0"/>
            </a:rPr>
            <a:t>of The AES Corporation.</a:t>
          </a:r>
          <a:endParaRPr lang="pt-BR" sz="900">
            <a:solidFill>
              <a:srgbClr val="FF0000"/>
            </a:solidFill>
            <a:effectLst/>
            <a:latin typeface="Arial" panose="020B0604020202020204" pitchFamily="34" charset="0"/>
            <a:cs typeface="Arial" panose="020B0604020202020204" pitchFamily="34" charset="0"/>
          </a:endParaRPr>
        </a:p>
      </xdr:txBody>
    </xdr:sp>
    <xdr:clientData/>
  </xdr:twoCellAnchor>
  <xdr:twoCellAnchor editAs="oneCell">
    <xdr:from>
      <xdr:col>1</xdr:col>
      <xdr:colOff>35278</xdr:colOff>
      <xdr:row>1</xdr:row>
      <xdr:rowOff>28949</xdr:rowOff>
    </xdr:from>
    <xdr:to>
      <xdr:col>2</xdr:col>
      <xdr:colOff>630715</xdr:colOff>
      <xdr:row>5</xdr:row>
      <xdr:rowOff>3282</xdr:rowOff>
    </xdr:to>
    <xdr:pic>
      <xdr:nvPicPr>
        <xdr:cNvPr id="14" name="Imagem 8">
          <a:extLst>
            <a:ext uri="{FF2B5EF4-FFF2-40B4-BE49-F238E27FC236}">
              <a16:creationId xmlns:a16="http://schemas.microsoft.com/office/drawing/2014/main" id="{2E21618C-B0D4-48F5-A136-9C1F6BD0A40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12171" y="205842"/>
          <a:ext cx="1759664" cy="672823"/>
        </a:xfrm>
        <a:prstGeom prst="rect">
          <a:avLst/>
        </a:prstGeom>
      </xdr:spPr>
    </xdr:pic>
    <xdr:clientData/>
  </xdr:twoCellAnchor>
  <xdr:twoCellAnchor>
    <xdr:from>
      <xdr:col>4</xdr:col>
      <xdr:colOff>1900415</xdr:colOff>
      <xdr:row>0</xdr:row>
      <xdr:rowOff>0</xdr:rowOff>
    </xdr:from>
    <xdr:to>
      <xdr:col>4</xdr:col>
      <xdr:colOff>4340603</xdr:colOff>
      <xdr:row>2</xdr:row>
      <xdr:rowOff>167421</xdr:rowOff>
    </xdr:to>
    <xdr:sp macro="" textlink="">
      <xdr:nvSpPr>
        <xdr:cNvPr id="15" name="Retângulo 3">
          <a:extLst>
            <a:ext uri="{FF2B5EF4-FFF2-40B4-BE49-F238E27FC236}">
              <a16:creationId xmlns:a16="http://schemas.microsoft.com/office/drawing/2014/main" id="{01ABF9E2-E8EF-433E-9550-2A0AE38D249E}"/>
            </a:ext>
          </a:extLst>
        </xdr:cNvPr>
        <xdr:cNvSpPr/>
      </xdr:nvSpPr>
      <xdr:spPr>
        <a:xfrm>
          <a:off x="16988482" y="0"/>
          <a:ext cx="2440188" cy="533617"/>
        </a:xfrm>
        <a:prstGeom prst="rect">
          <a:avLst/>
        </a:prstGeom>
        <a:solidFill>
          <a:srgbClr val="BFBFBF"/>
        </a:solidFill>
        <a:ln>
          <a:solidFill>
            <a:srgbClr val="BFBFBF"/>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600" b="1">
              <a:solidFill>
                <a:schemeClr val="bg1"/>
              </a:solidFill>
              <a:latin typeface="Arial" panose="020B0604020202020204" pitchFamily="34" charset="0"/>
              <a:cs typeface="Arial" panose="020B0604020202020204" pitchFamily="34" charset="0"/>
            </a:rPr>
            <a:t>GRI Index</a:t>
          </a:r>
        </a:p>
      </xdr:txBody>
    </xdr:sp>
    <xdr:clientData/>
  </xdr:twoCellAnchor>
  <xdr:twoCellAnchor>
    <xdr:from>
      <xdr:col>4</xdr:col>
      <xdr:colOff>2570237</xdr:colOff>
      <xdr:row>3</xdr:row>
      <xdr:rowOff>105833</xdr:rowOff>
    </xdr:from>
    <xdr:to>
      <xdr:col>4</xdr:col>
      <xdr:colOff>4334348</xdr:colOff>
      <xdr:row>5</xdr:row>
      <xdr:rowOff>30652</xdr:rowOff>
    </xdr:to>
    <xdr:sp macro="" textlink="">
      <xdr:nvSpPr>
        <xdr:cNvPr id="2" name="Retângulo: Cantos Arredondados 5">
          <a:hlinkClick xmlns:r="http://schemas.openxmlformats.org/officeDocument/2006/relationships" r:id="rId3"/>
          <a:extLst>
            <a:ext uri="{FF2B5EF4-FFF2-40B4-BE49-F238E27FC236}">
              <a16:creationId xmlns:a16="http://schemas.microsoft.com/office/drawing/2014/main" id="{6C1D81DD-62C4-426A-B10E-B62D0A21FA16}"/>
            </a:ext>
          </a:extLst>
        </xdr:cNvPr>
        <xdr:cNvSpPr/>
      </xdr:nvSpPr>
      <xdr:spPr>
        <a:xfrm>
          <a:off x="17659047" y="650119"/>
          <a:ext cx="1764111" cy="287676"/>
        </a:xfrm>
        <a:prstGeom prst="roundRect">
          <a:avLst/>
        </a:prstGeom>
        <a:noFill/>
        <a:ln w="57150">
          <a:solidFill>
            <a:srgbClr val="BFBFBF"/>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100" b="1">
              <a:solidFill>
                <a:sysClr val="windowText" lastClr="000000"/>
              </a:solidFill>
            </a:rPr>
            <a:t>Go to Home</a:t>
          </a:r>
        </a:p>
      </xdr:txBody>
    </xdr:sp>
    <xdr:clientData/>
  </xdr:twoCellAnchor>
  <xdr:oneCellAnchor>
    <xdr:from>
      <xdr:col>4</xdr:col>
      <xdr:colOff>2630513</xdr:colOff>
      <xdr:row>4</xdr:row>
      <xdr:rowOff>25547</xdr:rowOff>
    </xdr:from>
    <xdr:ext cx="309897" cy="311888"/>
    <xdr:pic>
      <xdr:nvPicPr>
        <xdr:cNvPr id="3" name="Gráfico 6" descr="Gesto de toque duplo com preenchimento sólido">
          <a:extLst>
            <a:ext uri="{FF2B5EF4-FFF2-40B4-BE49-F238E27FC236}">
              <a16:creationId xmlns:a16="http://schemas.microsoft.com/office/drawing/2014/main" id="{92730FD8-205F-42E5-A5B4-E9DCA12D65B2}"/>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 uri="{96DAC541-7B7A-43D3-8B79-37D633B846F1}">
              <asvg:svgBlip xmlns:asvg="http://schemas.microsoft.com/office/drawing/2016/SVG/main" r:embed="rId5"/>
            </a:ext>
          </a:extLst>
        </a:blip>
        <a:stretch>
          <a:fillRect/>
        </a:stretch>
      </xdr:blipFill>
      <xdr:spPr>
        <a:xfrm>
          <a:off x="17719323" y="751261"/>
          <a:ext cx="309897" cy="311888"/>
        </a:xfrm>
        <a:prstGeom prst="rect">
          <a:avLst/>
        </a:prstGeom>
      </xdr:spPr>
    </xdr:pic>
    <xdr:clientData/>
  </xdr:oneCellAnchor>
</xdr:wsDr>
</file>

<file path=xl/drawings/drawing28.xml><?xml version="1.0" encoding="utf-8"?>
<xdr:wsDr xmlns:xdr="http://schemas.openxmlformats.org/drawingml/2006/spreadsheetDrawing" xmlns:a="http://schemas.openxmlformats.org/drawingml/2006/main">
  <xdr:twoCellAnchor>
    <xdr:from>
      <xdr:col>2</xdr:col>
      <xdr:colOff>588971</xdr:colOff>
      <xdr:row>1</xdr:row>
      <xdr:rowOff>19448</xdr:rowOff>
    </xdr:from>
    <xdr:to>
      <xdr:col>2</xdr:col>
      <xdr:colOff>6727195</xdr:colOff>
      <xdr:row>4</xdr:row>
      <xdr:rowOff>156450</xdr:rowOff>
    </xdr:to>
    <xdr:sp macro="" textlink="">
      <xdr:nvSpPr>
        <xdr:cNvPr id="2" name="CaixaDeTexto 6">
          <a:hlinkClick xmlns:r="http://schemas.openxmlformats.org/officeDocument/2006/relationships" r:id="rId1"/>
          <a:extLst>
            <a:ext uri="{FF2B5EF4-FFF2-40B4-BE49-F238E27FC236}">
              <a16:creationId xmlns:a16="http://schemas.microsoft.com/office/drawing/2014/main" id="{72125807-5FA6-4978-9951-D0A9C6F1D577}"/>
            </a:ext>
          </a:extLst>
        </xdr:cNvPr>
        <xdr:cNvSpPr txBox="1"/>
      </xdr:nvSpPr>
      <xdr:spPr>
        <a:xfrm>
          <a:off x="1941797" y="194303"/>
          <a:ext cx="6138224" cy="6615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100" b="1">
              <a:latin typeface="Arial" panose="020B0604020202020204" pitchFamily="34" charset="0"/>
              <a:cs typeface="Arial" panose="020B0604020202020204" pitchFamily="34" charset="0"/>
            </a:rPr>
            <a:t>SASB Index</a:t>
          </a:r>
        </a:p>
        <a:p>
          <a:r>
            <a:rPr lang="pt-BR" sz="1100" b="1">
              <a:latin typeface="Arial" panose="020B0604020202020204" pitchFamily="34" charset="0"/>
              <a:cs typeface="Arial" panose="020B0604020202020204" pitchFamily="34" charset="0"/>
            </a:rPr>
            <a:t>Excel data tables - </a:t>
          </a:r>
          <a:r>
            <a:rPr lang="pt-BR" sz="1100" b="1" baseline="0">
              <a:latin typeface="Arial" panose="020B0604020202020204" pitchFamily="34" charset="0"/>
              <a:cs typeface="Arial" panose="020B0604020202020204" pitchFamily="34" charset="0"/>
            </a:rPr>
            <a:t>Sustainability Report 2023</a:t>
          </a:r>
        </a:p>
        <a:p>
          <a:endParaRPr lang="pt-BR" sz="600" b="1" baseline="0">
            <a:latin typeface="Arial" panose="020B0604020202020204" pitchFamily="34" charset="0"/>
            <a:cs typeface="Arial" panose="020B0604020202020204" pitchFamily="34" charset="0"/>
          </a:endParaRPr>
        </a:p>
        <a:p>
          <a:r>
            <a:rPr lang="pt-BR" sz="900">
              <a:solidFill>
                <a:sysClr val="windowText" lastClr="000000"/>
              </a:solidFill>
              <a:effectLst/>
              <a:latin typeface="Arial" panose="020B0604020202020204" pitchFamily="34" charset="0"/>
              <a:ea typeface="+mn-ea"/>
              <a:cs typeface="Arial" panose="020B0604020202020204" pitchFamily="34" charset="0"/>
            </a:rPr>
            <a:t>This</a:t>
          </a:r>
          <a:r>
            <a:rPr lang="pt-BR" sz="900" baseline="0">
              <a:solidFill>
                <a:sysClr val="windowText" lastClr="000000"/>
              </a:solidFill>
              <a:effectLst/>
              <a:latin typeface="Arial" panose="020B0604020202020204" pitchFamily="34" charset="0"/>
              <a:ea typeface="+mn-ea"/>
              <a:cs typeface="Arial" panose="020B0604020202020204" pitchFamily="34" charset="0"/>
            </a:rPr>
            <a:t> excel file is a complementary document for the </a:t>
          </a:r>
          <a:r>
            <a:rPr lang="pt-BR" sz="900" i="1" u="sng" baseline="0">
              <a:solidFill>
                <a:sysClr val="windowText" lastClr="000000"/>
              </a:solidFill>
              <a:effectLst/>
              <a:latin typeface="Arial" panose="020B0604020202020204" pitchFamily="34" charset="0"/>
              <a:ea typeface="+mn-ea"/>
              <a:cs typeface="Arial" panose="020B0604020202020204" pitchFamily="34" charset="0"/>
            </a:rPr>
            <a:t>Improving Lives Report 2023</a:t>
          </a:r>
          <a:r>
            <a:rPr lang="pt-BR" sz="900" i="1" u="none" baseline="0">
              <a:solidFill>
                <a:sysClr val="windowText" lastClr="000000"/>
              </a:solidFill>
              <a:effectLst/>
              <a:latin typeface="Arial" panose="020B0604020202020204" pitchFamily="34" charset="0"/>
              <a:ea typeface="+mn-ea"/>
              <a:cs typeface="Arial" panose="020B0604020202020204" pitchFamily="34" charset="0"/>
            </a:rPr>
            <a:t> </a:t>
          </a:r>
          <a:r>
            <a:rPr lang="pt-BR" sz="900" baseline="0">
              <a:solidFill>
                <a:sysClr val="windowText" lastClr="000000"/>
              </a:solidFill>
              <a:effectLst/>
              <a:latin typeface="Arial" panose="020B0604020202020204" pitchFamily="34" charset="0"/>
              <a:ea typeface="+mn-ea"/>
              <a:cs typeface="Arial" panose="020B0604020202020204" pitchFamily="34" charset="0"/>
            </a:rPr>
            <a:t>of The AES Corporation.</a:t>
          </a:r>
          <a:endParaRPr lang="pt-BR" sz="900">
            <a:solidFill>
              <a:srgbClr val="FF0000"/>
            </a:solidFill>
            <a:effectLst/>
            <a:latin typeface="Arial" panose="020B0604020202020204" pitchFamily="34" charset="0"/>
            <a:cs typeface="Arial" panose="020B0604020202020204" pitchFamily="34" charset="0"/>
          </a:endParaRPr>
        </a:p>
      </xdr:txBody>
    </xdr:sp>
    <xdr:clientData/>
  </xdr:twoCellAnchor>
  <xdr:twoCellAnchor editAs="oneCell">
    <xdr:from>
      <xdr:col>1</xdr:col>
      <xdr:colOff>35278</xdr:colOff>
      <xdr:row>1</xdr:row>
      <xdr:rowOff>30854</xdr:rowOff>
    </xdr:from>
    <xdr:to>
      <xdr:col>2</xdr:col>
      <xdr:colOff>626905</xdr:colOff>
      <xdr:row>5</xdr:row>
      <xdr:rowOff>40433</xdr:rowOff>
    </xdr:to>
    <xdr:pic>
      <xdr:nvPicPr>
        <xdr:cNvPr id="3" name="Imagem 8">
          <a:extLst>
            <a:ext uri="{FF2B5EF4-FFF2-40B4-BE49-F238E27FC236}">
              <a16:creationId xmlns:a16="http://schemas.microsoft.com/office/drawing/2014/main" id="{BFDE2EB0-38B1-4D7C-8C57-DA3F1A719BF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06728" y="215004"/>
          <a:ext cx="1773362" cy="696500"/>
        </a:xfrm>
        <a:prstGeom prst="rect">
          <a:avLst/>
        </a:prstGeom>
      </xdr:spPr>
    </xdr:pic>
    <xdr:clientData/>
  </xdr:twoCellAnchor>
  <xdr:twoCellAnchor>
    <xdr:from>
      <xdr:col>4</xdr:col>
      <xdr:colOff>1900415</xdr:colOff>
      <xdr:row>0</xdr:row>
      <xdr:rowOff>0</xdr:rowOff>
    </xdr:from>
    <xdr:to>
      <xdr:col>4</xdr:col>
      <xdr:colOff>4340603</xdr:colOff>
      <xdr:row>2</xdr:row>
      <xdr:rowOff>167421</xdr:rowOff>
    </xdr:to>
    <xdr:sp macro="" textlink="">
      <xdr:nvSpPr>
        <xdr:cNvPr id="4" name="Retângulo 3">
          <a:extLst>
            <a:ext uri="{FF2B5EF4-FFF2-40B4-BE49-F238E27FC236}">
              <a16:creationId xmlns:a16="http://schemas.microsoft.com/office/drawing/2014/main" id="{E59CF0C6-99A9-4676-94E1-E613DE6B2E99}"/>
            </a:ext>
          </a:extLst>
        </xdr:cNvPr>
        <xdr:cNvSpPr/>
      </xdr:nvSpPr>
      <xdr:spPr>
        <a:xfrm>
          <a:off x="16988015" y="0"/>
          <a:ext cx="2440188" cy="535721"/>
        </a:xfrm>
        <a:prstGeom prst="rect">
          <a:avLst/>
        </a:prstGeom>
        <a:solidFill>
          <a:srgbClr val="BFBFBF"/>
        </a:solidFill>
        <a:ln>
          <a:solidFill>
            <a:srgbClr val="BFBFBF"/>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600" b="1">
              <a:solidFill>
                <a:schemeClr val="bg1"/>
              </a:solidFill>
              <a:latin typeface="Arial" panose="020B0604020202020204" pitchFamily="34" charset="0"/>
              <a:cs typeface="Arial" panose="020B0604020202020204" pitchFamily="34" charset="0"/>
            </a:rPr>
            <a:t>SASB Index</a:t>
          </a:r>
        </a:p>
      </xdr:txBody>
    </xdr:sp>
    <xdr:clientData/>
  </xdr:twoCellAnchor>
  <xdr:twoCellAnchor>
    <xdr:from>
      <xdr:col>4</xdr:col>
      <xdr:colOff>2570238</xdr:colOff>
      <xdr:row>3</xdr:row>
      <xdr:rowOff>120952</xdr:rowOff>
    </xdr:from>
    <xdr:to>
      <xdr:col>4</xdr:col>
      <xdr:colOff>4334349</xdr:colOff>
      <xdr:row>5</xdr:row>
      <xdr:rowOff>45771</xdr:rowOff>
    </xdr:to>
    <xdr:sp macro="" textlink="">
      <xdr:nvSpPr>
        <xdr:cNvPr id="7" name="Retângulo: Cantos Arredondados 5">
          <a:hlinkClick xmlns:r="http://schemas.openxmlformats.org/officeDocument/2006/relationships" r:id="rId3"/>
          <a:extLst>
            <a:ext uri="{FF2B5EF4-FFF2-40B4-BE49-F238E27FC236}">
              <a16:creationId xmlns:a16="http://schemas.microsoft.com/office/drawing/2014/main" id="{F56FE48F-6E14-4CDB-B3B6-B9119144C3D3}"/>
            </a:ext>
          </a:extLst>
        </xdr:cNvPr>
        <xdr:cNvSpPr/>
      </xdr:nvSpPr>
      <xdr:spPr>
        <a:xfrm>
          <a:off x="17659048" y="665238"/>
          <a:ext cx="1764111" cy="287676"/>
        </a:xfrm>
        <a:prstGeom prst="roundRect">
          <a:avLst/>
        </a:prstGeom>
        <a:noFill/>
        <a:ln w="57150">
          <a:solidFill>
            <a:srgbClr val="BFBFBF"/>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100" b="1">
              <a:solidFill>
                <a:sysClr val="windowText" lastClr="000000"/>
              </a:solidFill>
            </a:rPr>
            <a:t>Go to Home</a:t>
          </a:r>
        </a:p>
      </xdr:txBody>
    </xdr:sp>
    <xdr:clientData/>
  </xdr:twoCellAnchor>
  <xdr:oneCellAnchor>
    <xdr:from>
      <xdr:col>4</xdr:col>
      <xdr:colOff>2630514</xdr:colOff>
      <xdr:row>4</xdr:row>
      <xdr:rowOff>40666</xdr:rowOff>
    </xdr:from>
    <xdr:ext cx="309897" cy="311888"/>
    <xdr:pic>
      <xdr:nvPicPr>
        <xdr:cNvPr id="8" name="Gráfico 6" descr="Gesto de toque duplo com preenchimento sólido">
          <a:extLst>
            <a:ext uri="{FF2B5EF4-FFF2-40B4-BE49-F238E27FC236}">
              <a16:creationId xmlns:a16="http://schemas.microsoft.com/office/drawing/2014/main" id="{BC758AD1-BA6D-4104-AE63-98939F06F08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 uri="{96DAC541-7B7A-43D3-8B79-37D633B846F1}">
              <asvg:svgBlip xmlns:asvg="http://schemas.microsoft.com/office/drawing/2016/SVG/main" r:embed="rId5"/>
            </a:ext>
          </a:extLst>
        </a:blip>
        <a:stretch>
          <a:fillRect/>
        </a:stretch>
      </xdr:blipFill>
      <xdr:spPr>
        <a:xfrm>
          <a:off x="17719324" y="766380"/>
          <a:ext cx="309897" cy="311888"/>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xdr:from>
      <xdr:col>2</xdr:col>
      <xdr:colOff>1787604</xdr:colOff>
      <xdr:row>0</xdr:row>
      <xdr:rowOff>160954</xdr:rowOff>
    </xdr:from>
    <xdr:to>
      <xdr:col>3</xdr:col>
      <xdr:colOff>5848350</xdr:colOff>
      <xdr:row>4</xdr:row>
      <xdr:rowOff>201085</xdr:rowOff>
    </xdr:to>
    <xdr:sp macro="" textlink="">
      <xdr:nvSpPr>
        <xdr:cNvPr id="43" name="CaixaDeTexto 6">
          <a:hlinkClick xmlns:r="http://schemas.openxmlformats.org/officeDocument/2006/relationships" r:id="rId1"/>
          <a:extLst>
            <a:ext uri="{FF2B5EF4-FFF2-40B4-BE49-F238E27FC236}">
              <a16:creationId xmlns:a16="http://schemas.microsoft.com/office/drawing/2014/main" id="{13DE62A4-9D16-47C8-BE99-2E9FA2CEFF1B}"/>
            </a:ext>
          </a:extLst>
        </xdr:cNvPr>
        <xdr:cNvSpPr txBox="1"/>
      </xdr:nvSpPr>
      <xdr:spPr>
        <a:xfrm>
          <a:off x="2062771" y="160954"/>
          <a:ext cx="6113912" cy="8444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600" b="1">
              <a:latin typeface="Arial" panose="020B0604020202020204" pitchFamily="34" charset="0"/>
              <a:cs typeface="Arial" panose="020B0604020202020204" pitchFamily="34" charset="0"/>
            </a:rPr>
            <a:t>Index</a:t>
          </a:r>
        </a:p>
        <a:p>
          <a:r>
            <a:rPr lang="pt-BR" sz="1600" b="1">
              <a:latin typeface="Arial" panose="020B0604020202020204" pitchFamily="34" charset="0"/>
              <a:cs typeface="Arial" panose="020B0604020202020204" pitchFamily="34" charset="0"/>
            </a:rPr>
            <a:t>Excel data tables - </a:t>
          </a:r>
          <a:r>
            <a:rPr lang="pt-BR" sz="1600" b="1" baseline="0">
              <a:latin typeface="Arial" panose="020B0604020202020204" pitchFamily="34" charset="0"/>
              <a:cs typeface="Arial" panose="020B0604020202020204" pitchFamily="34" charset="0"/>
            </a:rPr>
            <a:t>Sustainability Report 2023</a:t>
          </a:r>
        </a:p>
        <a:p>
          <a:endParaRPr lang="pt-BR" sz="600" b="1" baseline="0">
            <a:latin typeface="Arial" panose="020B0604020202020204" pitchFamily="34" charset="0"/>
            <a:cs typeface="Arial" panose="020B0604020202020204" pitchFamily="34" charset="0"/>
          </a:endParaRPr>
        </a:p>
        <a:p>
          <a:r>
            <a:rPr lang="pt-BR" sz="900">
              <a:solidFill>
                <a:sysClr val="windowText" lastClr="000000"/>
              </a:solidFill>
              <a:effectLst/>
              <a:latin typeface="Arial" panose="020B0604020202020204" pitchFamily="34" charset="0"/>
              <a:ea typeface="+mn-ea"/>
              <a:cs typeface="Arial" panose="020B0604020202020204" pitchFamily="34" charset="0"/>
            </a:rPr>
            <a:t>This</a:t>
          </a:r>
          <a:r>
            <a:rPr lang="pt-BR" sz="900" baseline="0">
              <a:solidFill>
                <a:sysClr val="windowText" lastClr="000000"/>
              </a:solidFill>
              <a:effectLst/>
              <a:latin typeface="Arial" panose="020B0604020202020204" pitchFamily="34" charset="0"/>
              <a:ea typeface="+mn-ea"/>
              <a:cs typeface="Arial" panose="020B0604020202020204" pitchFamily="34" charset="0"/>
            </a:rPr>
            <a:t> excel file is a complementary document for the </a:t>
          </a:r>
          <a:r>
            <a:rPr lang="pt-BR" sz="900" i="1" u="sng" baseline="0">
              <a:solidFill>
                <a:sysClr val="windowText" lastClr="000000"/>
              </a:solidFill>
              <a:effectLst/>
              <a:latin typeface="Arial" panose="020B0604020202020204" pitchFamily="34" charset="0"/>
              <a:ea typeface="+mn-ea"/>
              <a:cs typeface="Arial" panose="020B0604020202020204" pitchFamily="34" charset="0"/>
            </a:rPr>
            <a:t>Improving Lives Report 2023</a:t>
          </a:r>
          <a:r>
            <a:rPr lang="pt-BR" sz="900" i="0" u="none" baseline="0">
              <a:solidFill>
                <a:sysClr val="windowText" lastClr="000000"/>
              </a:solidFill>
              <a:effectLst/>
              <a:latin typeface="Arial" panose="020B0604020202020204" pitchFamily="34" charset="0"/>
              <a:ea typeface="+mn-ea"/>
              <a:cs typeface="Arial" panose="020B0604020202020204" pitchFamily="34" charset="0"/>
            </a:rPr>
            <a:t> </a:t>
          </a:r>
          <a:r>
            <a:rPr lang="pt-BR" sz="900" baseline="0">
              <a:solidFill>
                <a:sysClr val="windowText" lastClr="000000"/>
              </a:solidFill>
              <a:effectLst/>
              <a:latin typeface="Arial" panose="020B0604020202020204" pitchFamily="34" charset="0"/>
              <a:ea typeface="+mn-ea"/>
              <a:cs typeface="Arial" panose="020B0604020202020204" pitchFamily="34" charset="0"/>
            </a:rPr>
            <a:t>of The AES Corporation.</a:t>
          </a:r>
          <a:endParaRPr lang="pt-BR" sz="900">
            <a:solidFill>
              <a:srgbClr val="FF0000"/>
            </a:solidFill>
            <a:effectLst/>
            <a:latin typeface="Arial" panose="020B0604020202020204" pitchFamily="34" charset="0"/>
            <a:cs typeface="Arial" panose="020B0604020202020204" pitchFamily="34" charset="0"/>
          </a:endParaRPr>
        </a:p>
      </xdr:txBody>
    </xdr:sp>
    <xdr:clientData/>
  </xdr:twoCellAnchor>
  <xdr:twoCellAnchor>
    <xdr:from>
      <xdr:col>4</xdr:col>
      <xdr:colOff>1096818</xdr:colOff>
      <xdr:row>0</xdr:row>
      <xdr:rowOff>21167</xdr:rowOff>
    </xdr:from>
    <xdr:to>
      <xdr:col>4</xdr:col>
      <xdr:colOff>3459102</xdr:colOff>
      <xdr:row>2</xdr:row>
      <xdr:rowOff>156268</xdr:rowOff>
    </xdr:to>
    <xdr:sp macro="" textlink="">
      <xdr:nvSpPr>
        <xdr:cNvPr id="10" name="Retângulo 3">
          <a:extLst>
            <a:ext uri="{FF2B5EF4-FFF2-40B4-BE49-F238E27FC236}">
              <a16:creationId xmlns:a16="http://schemas.microsoft.com/office/drawing/2014/main" id="{1511C094-33D2-4348-BDFC-8396C2E26BE2}"/>
            </a:ext>
            <a:ext uri="{147F2762-F138-4A5C-976F-8EAC2B608ADB}">
              <a16:predDERef xmlns:a16="http://schemas.microsoft.com/office/drawing/2014/main" pred="{13DE62A4-9D16-47C8-BE99-2E9FA2CEFF1B}"/>
            </a:ext>
          </a:extLst>
        </xdr:cNvPr>
        <xdr:cNvSpPr/>
      </xdr:nvSpPr>
      <xdr:spPr>
        <a:xfrm>
          <a:off x="12074621" y="21167"/>
          <a:ext cx="2362284" cy="519949"/>
        </a:xfrm>
        <a:prstGeom prst="rect">
          <a:avLst/>
        </a:prstGeom>
        <a:solidFill>
          <a:srgbClr val="BFBFBF"/>
        </a:solidFill>
        <a:ln>
          <a:solidFill>
            <a:srgbClr val="BFBFBF"/>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600" b="1">
              <a:solidFill>
                <a:schemeClr val="bg1"/>
              </a:solidFill>
              <a:latin typeface="Arial" panose="020B0604020202020204" pitchFamily="34" charset="0"/>
              <a:cs typeface="Arial" panose="020B0604020202020204" pitchFamily="34" charset="0"/>
            </a:rPr>
            <a:t>About AES </a:t>
          </a:r>
          <a:r>
            <a:rPr lang="pt-BR" sz="1600" b="0" baseline="0">
              <a:solidFill>
                <a:schemeClr val="bg1"/>
              </a:solidFill>
              <a:latin typeface="Arial" panose="020B0604020202020204" pitchFamily="34" charset="0"/>
              <a:cs typeface="Arial" panose="020B0604020202020204" pitchFamily="34" charset="0"/>
            </a:rPr>
            <a:t>|</a:t>
          </a:r>
          <a:r>
            <a:rPr lang="pt-BR" sz="1600" b="1" baseline="0">
              <a:solidFill>
                <a:schemeClr val="bg1"/>
              </a:solidFill>
              <a:latin typeface="Arial" panose="020B0604020202020204" pitchFamily="34" charset="0"/>
              <a:cs typeface="Arial" panose="020B0604020202020204" pitchFamily="34" charset="0"/>
            </a:rPr>
            <a:t> </a:t>
          </a:r>
          <a:r>
            <a:rPr lang="pt-BR" sz="1600" b="0" baseline="0">
              <a:solidFill>
                <a:schemeClr val="bg1"/>
              </a:solidFill>
              <a:latin typeface="Arial" panose="020B0604020202020204" pitchFamily="34" charset="0"/>
              <a:cs typeface="Arial" panose="020B0604020202020204" pitchFamily="34" charset="0"/>
            </a:rPr>
            <a:t>Index</a:t>
          </a:r>
          <a:endParaRPr lang="pt-BR" sz="1600" b="0">
            <a:solidFill>
              <a:schemeClr val="bg1"/>
            </a:solidFill>
            <a:latin typeface="Arial" panose="020B0604020202020204" pitchFamily="34" charset="0"/>
            <a:cs typeface="Arial" panose="020B0604020202020204" pitchFamily="34" charset="0"/>
          </a:endParaRPr>
        </a:p>
      </xdr:txBody>
    </xdr:sp>
    <xdr:clientData/>
  </xdr:twoCellAnchor>
  <xdr:twoCellAnchor editAs="oneCell">
    <xdr:from>
      <xdr:col>1</xdr:col>
      <xdr:colOff>88900</xdr:colOff>
      <xdr:row>0</xdr:row>
      <xdr:rowOff>63500</xdr:rowOff>
    </xdr:from>
    <xdr:to>
      <xdr:col>2</xdr:col>
      <xdr:colOff>1735230</xdr:colOff>
      <xdr:row>3</xdr:row>
      <xdr:rowOff>173624</xdr:rowOff>
    </xdr:to>
    <xdr:pic>
      <xdr:nvPicPr>
        <xdr:cNvPr id="49" name="Imagem 5">
          <a:extLst>
            <a:ext uri="{FF2B5EF4-FFF2-40B4-BE49-F238E27FC236}">
              <a16:creationId xmlns:a16="http://schemas.microsoft.com/office/drawing/2014/main" id="{43EABAA1-94FA-4047-BCF1-1563234A9B6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41300" y="63500"/>
          <a:ext cx="1754915" cy="719724"/>
        </a:xfrm>
        <a:prstGeom prst="rect">
          <a:avLst/>
        </a:prstGeom>
      </xdr:spPr>
    </xdr:pic>
    <xdr:clientData/>
  </xdr:twoCellAnchor>
  <xdr:twoCellAnchor>
    <xdr:from>
      <xdr:col>4</xdr:col>
      <xdr:colOff>1473412</xdr:colOff>
      <xdr:row>3</xdr:row>
      <xdr:rowOff>44823</xdr:rowOff>
    </xdr:from>
    <xdr:to>
      <xdr:col>4</xdr:col>
      <xdr:colOff>3433075</xdr:colOff>
      <xdr:row>4</xdr:row>
      <xdr:rowOff>123173</xdr:rowOff>
    </xdr:to>
    <xdr:sp macro="" textlink="">
      <xdr:nvSpPr>
        <xdr:cNvPr id="3" name="Retângulo: Cantos Arredondados 5">
          <a:hlinkClick xmlns:r="http://schemas.openxmlformats.org/officeDocument/2006/relationships" r:id="rId3"/>
          <a:extLst>
            <a:ext uri="{FF2B5EF4-FFF2-40B4-BE49-F238E27FC236}">
              <a16:creationId xmlns:a16="http://schemas.microsoft.com/office/drawing/2014/main" id="{9DD6CD7F-75D5-4ED2-82EA-83DEA86BDB1E}"/>
            </a:ext>
          </a:extLst>
        </xdr:cNvPr>
        <xdr:cNvSpPr/>
      </xdr:nvSpPr>
      <xdr:spPr>
        <a:xfrm>
          <a:off x="12451781" y="635679"/>
          <a:ext cx="1959663" cy="275301"/>
        </a:xfrm>
        <a:prstGeom prst="roundRect">
          <a:avLst/>
        </a:prstGeom>
        <a:noFill/>
        <a:ln w="57150">
          <a:solidFill>
            <a:srgbClr val="BFBFBF"/>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100" b="1">
              <a:solidFill>
                <a:sysClr val="windowText" lastClr="000000"/>
              </a:solidFill>
            </a:rPr>
            <a:t>Go to Home</a:t>
          </a:r>
        </a:p>
      </xdr:txBody>
    </xdr:sp>
    <xdr:clientData/>
  </xdr:twoCellAnchor>
  <xdr:oneCellAnchor>
    <xdr:from>
      <xdr:col>4</xdr:col>
      <xdr:colOff>1574267</xdr:colOff>
      <xdr:row>3</xdr:row>
      <xdr:rowOff>123264</xdr:rowOff>
    </xdr:from>
    <xdr:ext cx="309897" cy="311888"/>
    <xdr:pic>
      <xdr:nvPicPr>
        <xdr:cNvPr id="4" name="Gráfico 6" descr="Gesto de toque duplo com preenchimento sólido">
          <a:extLst>
            <a:ext uri="{FF2B5EF4-FFF2-40B4-BE49-F238E27FC236}">
              <a16:creationId xmlns:a16="http://schemas.microsoft.com/office/drawing/2014/main" id="{AD06BE1C-B230-4A78-83E8-BFD5A0DB87BA}"/>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 uri="{96DAC541-7B7A-43D3-8B79-37D633B846F1}">
              <asvg:svgBlip xmlns:asvg="http://schemas.microsoft.com/office/drawing/2016/SVG/main" r:embed="rId5"/>
            </a:ext>
          </a:extLst>
        </a:blip>
        <a:stretch>
          <a:fillRect/>
        </a:stretch>
      </xdr:blipFill>
      <xdr:spPr>
        <a:xfrm>
          <a:off x="12544905" y="731243"/>
          <a:ext cx="309897" cy="311888"/>
        </a:xfrm>
        <a:prstGeom prst="rect">
          <a:avLst/>
        </a:prstGeom>
      </xdr:spPr>
    </xdr:pic>
    <xdr:clientData/>
  </xdr:oneCellAnchor>
  <xdr:twoCellAnchor>
    <xdr:from>
      <xdr:col>4</xdr:col>
      <xdr:colOff>461818</xdr:colOff>
      <xdr:row>0</xdr:row>
      <xdr:rowOff>0</xdr:rowOff>
    </xdr:from>
    <xdr:to>
      <xdr:col>4</xdr:col>
      <xdr:colOff>1073927</xdr:colOff>
      <xdr:row>3</xdr:row>
      <xdr:rowOff>2810</xdr:rowOff>
    </xdr:to>
    <xdr:pic>
      <xdr:nvPicPr>
        <xdr:cNvPr id="12" name="Picture 16">
          <a:extLst>
            <a:ext uri="{FF2B5EF4-FFF2-40B4-BE49-F238E27FC236}">
              <a16:creationId xmlns:a16="http://schemas.microsoft.com/office/drawing/2014/main" id="{51476851-06E4-4CD4-B69B-9573FABAA0A7}"/>
            </a:ext>
            <a:ext uri="{147F2762-F138-4A5C-976F-8EAC2B608ADB}">
              <a16:predDERef xmlns:a16="http://schemas.microsoft.com/office/drawing/2014/main" pred="{AD06BE1C-B230-4A78-83E8-BFD5A0DB87BA}"/>
            </a:ext>
          </a:extLst>
        </xdr:cNvPr>
        <xdr:cNvPicPr>
          <a:picLocks noChangeAspect="1"/>
        </xdr:cNvPicPr>
      </xdr:nvPicPr>
      <xdr:blipFill>
        <a:blip xmlns:r="http://schemas.openxmlformats.org/officeDocument/2006/relationships" r:embed="rId6"/>
        <a:stretch>
          <a:fillRect/>
        </a:stretch>
      </xdr:blipFill>
      <xdr:spPr>
        <a:xfrm>
          <a:off x="11439621" y="0"/>
          <a:ext cx="612109" cy="58008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14</xdr:col>
      <xdr:colOff>635000</xdr:colOff>
      <xdr:row>0</xdr:row>
      <xdr:rowOff>7350</xdr:rowOff>
    </xdr:from>
    <xdr:to>
      <xdr:col>18</xdr:col>
      <xdr:colOff>1530750</xdr:colOff>
      <xdr:row>0</xdr:row>
      <xdr:rowOff>549063</xdr:rowOff>
    </xdr:to>
    <xdr:sp macro="" textlink="">
      <xdr:nvSpPr>
        <xdr:cNvPr id="11" name="Retângulo 3">
          <a:extLst>
            <a:ext uri="{FF2B5EF4-FFF2-40B4-BE49-F238E27FC236}">
              <a16:creationId xmlns:a16="http://schemas.microsoft.com/office/drawing/2014/main" id="{B0422002-DB93-4170-A8D2-554231434231}"/>
            </a:ext>
          </a:extLst>
        </xdr:cNvPr>
        <xdr:cNvSpPr/>
      </xdr:nvSpPr>
      <xdr:spPr>
        <a:xfrm>
          <a:off x="11377083" y="7350"/>
          <a:ext cx="3710917" cy="541713"/>
        </a:xfrm>
        <a:prstGeom prst="rect">
          <a:avLst/>
        </a:prstGeom>
        <a:solidFill>
          <a:srgbClr val="BFBFBF"/>
        </a:solidFill>
        <a:ln>
          <a:solidFill>
            <a:srgbClr val="BFBFBF"/>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600" b="1">
              <a:solidFill>
                <a:schemeClr val="bg1"/>
              </a:solidFill>
              <a:latin typeface="Arial" panose="020B0604020202020204" pitchFamily="34" charset="0"/>
              <a:cs typeface="Arial" panose="020B0604020202020204" pitchFamily="34" charset="0"/>
            </a:rPr>
            <a:t>About AES </a:t>
          </a:r>
          <a:r>
            <a:rPr lang="pt-BR" sz="1600" b="0" baseline="0">
              <a:solidFill>
                <a:schemeClr val="bg1"/>
              </a:solidFill>
              <a:latin typeface="Arial" panose="020B0604020202020204" pitchFamily="34" charset="0"/>
              <a:cs typeface="Arial" panose="020B0604020202020204" pitchFamily="34" charset="0"/>
            </a:rPr>
            <a:t>|</a:t>
          </a:r>
          <a:r>
            <a:rPr lang="pt-BR" sz="1600" b="1" baseline="0">
              <a:solidFill>
                <a:schemeClr val="bg1"/>
              </a:solidFill>
              <a:latin typeface="Arial" panose="020B0604020202020204" pitchFamily="34" charset="0"/>
              <a:cs typeface="Arial" panose="020B0604020202020204" pitchFamily="34" charset="0"/>
            </a:rPr>
            <a:t> </a:t>
          </a:r>
          <a:r>
            <a:rPr lang="pt-BR" sz="1600" b="0" baseline="0">
              <a:solidFill>
                <a:schemeClr val="bg1"/>
              </a:solidFill>
              <a:latin typeface="Arial" panose="020B0604020202020204" pitchFamily="34" charset="0"/>
              <a:cs typeface="Arial" panose="020B0604020202020204" pitchFamily="34" charset="0"/>
            </a:rPr>
            <a:t>Electricity</a:t>
          </a:r>
          <a:r>
            <a:rPr lang="pt-BR" sz="1600" b="1" baseline="0">
              <a:solidFill>
                <a:schemeClr val="bg1"/>
              </a:solidFill>
              <a:latin typeface="Arial" panose="020B0604020202020204" pitchFamily="34" charset="0"/>
              <a:cs typeface="Arial" panose="020B0604020202020204" pitchFamily="34" charset="0"/>
            </a:rPr>
            <a:t> </a:t>
          </a:r>
          <a:r>
            <a:rPr lang="pt-BR" sz="1600" b="0" baseline="0">
              <a:solidFill>
                <a:schemeClr val="bg1"/>
              </a:solidFill>
              <a:latin typeface="Arial" panose="020B0604020202020204" pitchFamily="34" charset="0"/>
              <a:cs typeface="Arial" panose="020B0604020202020204" pitchFamily="34" charset="0"/>
            </a:rPr>
            <a:t>Generation</a:t>
          </a:r>
          <a:endParaRPr lang="pt-BR" sz="1600" b="0">
            <a:solidFill>
              <a:schemeClr val="bg1"/>
            </a:solidFill>
            <a:latin typeface="Arial" panose="020B0604020202020204" pitchFamily="34" charset="0"/>
            <a:cs typeface="Arial" panose="020B0604020202020204" pitchFamily="34" charset="0"/>
          </a:endParaRPr>
        </a:p>
      </xdr:txBody>
    </xdr:sp>
    <xdr:clientData/>
  </xdr:twoCellAnchor>
  <xdr:twoCellAnchor>
    <xdr:from>
      <xdr:col>17</xdr:col>
      <xdr:colOff>194801</xdr:colOff>
      <xdr:row>0</xdr:row>
      <xdr:rowOff>624861</xdr:rowOff>
    </xdr:from>
    <xdr:to>
      <xdr:col>18</xdr:col>
      <xdr:colOff>1570029</xdr:colOff>
      <xdr:row>0</xdr:row>
      <xdr:rowOff>912537</xdr:rowOff>
    </xdr:to>
    <xdr:sp macro="" textlink="">
      <xdr:nvSpPr>
        <xdr:cNvPr id="3" name="Retângulo: Cantos Arredondados 5">
          <a:hlinkClick xmlns:r="http://schemas.openxmlformats.org/officeDocument/2006/relationships" r:id="rId1"/>
          <a:extLst>
            <a:ext uri="{FF2B5EF4-FFF2-40B4-BE49-F238E27FC236}">
              <a16:creationId xmlns:a16="http://schemas.microsoft.com/office/drawing/2014/main" id="{E86967D1-AA24-4EB8-AFCF-F4BE39E040F3}"/>
            </a:ext>
          </a:extLst>
        </xdr:cNvPr>
        <xdr:cNvSpPr/>
      </xdr:nvSpPr>
      <xdr:spPr>
        <a:xfrm>
          <a:off x="13876341" y="624861"/>
          <a:ext cx="1806950" cy="287676"/>
        </a:xfrm>
        <a:prstGeom prst="roundRect">
          <a:avLst/>
        </a:prstGeom>
        <a:noFill/>
        <a:ln w="57150">
          <a:solidFill>
            <a:srgbClr val="BFBFBF"/>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100" b="1">
              <a:solidFill>
                <a:sysClr val="windowText" lastClr="000000"/>
              </a:solidFill>
            </a:rPr>
            <a:t>Go to Home</a:t>
          </a:r>
        </a:p>
      </xdr:txBody>
    </xdr:sp>
    <xdr:clientData/>
  </xdr:twoCellAnchor>
  <xdr:oneCellAnchor>
    <xdr:from>
      <xdr:col>17</xdr:col>
      <xdr:colOff>255077</xdr:colOff>
      <xdr:row>0</xdr:row>
      <xdr:rowOff>726003</xdr:rowOff>
    </xdr:from>
    <xdr:ext cx="309897" cy="311888"/>
    <xdr:pic>
      <xdr:nvPicPr>
        <xdr:cNvPr id="8" name="Gráfico 6" descr="Gesto de toque duplo com preenchimento sólido">
          <a:extLst>
            <a:ext uri="{FF2B5EF4-FFF2-40B4-BE49-F238E27FC236}">
              <a16:creationId xmlns:a16="http://schemas.microsoft.com/office/drawing/2014/main" id="{DE3D7F92-7341-492A-AD32-635BB3EF95E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13936617" y="726003"/>
          <a:ext cx="309897" cy="311888"/>
        </a:xfrm>
        <a:prstGeom prst="rect">
          <a:avLst/>
        </a:prstGeom>
      </xdr:spPr>
    </xdr:pic>
    <xdr:clientData/>
  </xdr:oneCellAnchor>
  <xdr:twoCellAnchor>
    <xdr:from>
      <xdr:col>1</xdr:col>
      <xdr:colOff>1883392</xdr:colOff>
      <xdr:row>0</xdr:row>
      <xdr:rowOff>147433</xdr:rowOff>
    </xdr:from>
    <xdr:to>
      <xdr:col>10</xdr:col>
      <xdr:colOff>466725</xdr:colOff>
      <xdr:row>0</xdr:row>
      <xdr:rowOff>622921</xdr:rowOff>
    </xdr:to>
    <xdr:sp macro="" textlink="">
      <xdr:nvSpPr>
        <xdr:cNvPr id="2" name="CaixaDeTexto 6">
          <a:hlinkClick xmlns:r="http://schemas.openxmlformats.org/officeDocument/2006/relationships" r:id="rId4"/>
          <a:extLst>
            <a:ext uri="{FF2B5EF4-FFF2-40B4-BE49-F238E27FC236}">
              <a16:creationId xmlns:a16="http://schemas.microsoft.com/office/drawing/2014/main" id="{94980099-D5CF-4337-B412-55813F1373A6}"/>
            </a:ext>
          </a:extLst>
        </xdr:cNvPr>
        <xdr:cNvSpPr txBox="1"/>
      </xdr:nvSpPr>
      <xdr:spPr>
        <a:xfrm>
          <a:off x="2131042" y="147433"/>
          <a:ext cx="6060458" cy="4754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100" b="1">
              <a:latin typeface="Arial" panose="020B0604020202020204" pitchFamily="34" charset="0"/>
              <a:cs typeface="Arial" panose="020B0604020202020204" pitchFamily="34" charset="0"/>
            </a:rPr>
            <a:t>Excel data tables - </a:t>
          </a:r>
          <a:r>
            <a:rPr lang="pt-BR" sz="1100" b="1" baseline="0">
              <a:latin typeface="Arial" panose="020B0604020202020204" pitchFamily="34" charset="0"/>
              <a:cs typeface="Arial" panose="020B0604020202020204" pitchFamily="34" charset="0"/>
            </a:rPr>
            <a:t>Sustainability Report 2023</a:t>
          </a:r>
        </a:p>
        <a:p>
          <a:endParaRPr lang="pt-BR" sz="600" b="1" baseline="0">
            <a:latin typeface="Arial" panose="020B0604020202020204" pitchFamily="34" charset="0"/>
            <a:cs typeface="Arial" panose="020B0604020202020204" pitchFamily="34" charset="0"/>
          </a:endParaRPr>
        </a:p>
        <a:p>
          <a:r>
            <a:rPr lang="pt-BR" sz="900">
              <a:solidFill>
                <a:sysClr val="windowText" lastClr="000000"/>
              </a:solidFill>
              <a:effectLst/>
              <a:latin typeface="Arial" panose="020B0604020202020204" pitchFamily="34" charset="0"/>
              <a:ea typeface="+mn-ea"/>
              <a:cs typeface="Arial" panose="020B0604020202020204" pitchFamily="34" charset="0"/>
            </a:rPr>
            <a:t>This</a:t>
          </a:r>
          <a:r>
            <a:rPr lang="pt-BR" sz="900" baseline="0">
              <a:solidFill>
                <a:sysClr val="windowText" lastClr="000000"/>
              </a:solidFill>
              <a:effectLst/>
              <a:latin typeface="Arial" panose="020B0604020202020204" pitchFamily="34" charset="0"/>
              <a:ea typeface="+mn-ea"/>
              <a:cs typeface="Arial" panose="020B0604020202020204" pitchFamily="34" charset="0"/>
            </a:rPr>
            <a:t> excel file is a complementary document for the </a:t>
          </a:r>
          <a:r>
            <a:rPr lang="pt-BR" sz="900" i="1" u="sng" baseline="0">
              <a:solidFill>
                <a:sysClr val="windowText" lastClr="000000"/>
              </a:solidFill>
              <a:effectLst/>
              <a:latin typeface="Arial" panose="020B0604020202020204" pitchFamily="34" charset="0"/>
              <a:ea typeface="+mn-ea"/>
              <a:cs typeface="Arial" panose="020B0604020202020204" pitchFamily="34" charset="0"/>
            </a:rPr>
            <a:t>Improving Lives Report 2023</a:t>
          </a:r>
          <a:r>
            <a:rPr lang="pt-BR" sz="900" i="0" u="none" baseline="0">
              <a:solidFill>
                <a:sysClr val="windowText" lastClr="000000"/>
              </a:solidFill>
              <a:effectLst/>
              <a:latin typeface="Arial" panose="020B0604020202020204" pitchFamily="34" charset="0"/>
              <a:ea typeface="+mn-ea"/>
              <a:cs typeface="Arial" panose="020B0604020202020204" pitchFamily="34" charset="0"/>
            </a:rPr>
            <a:t> </a:t>
          </a:r>
          <a:r>
            <a:rPr lang="pt-BR" sz="900" baseline="0">
              <a:solidFill>
                <a:sysClr val="windowText" lastClr="000000"/>
              </a:solidFill>
              <a:effectLst/>
              <a:latin typeface="Arial" panose="020B0604020202020204" pitchFamily="34" charset="0"/>
              <a:ea typeface="+mn-ea"/>
              <a:cs typeface="Arial" panose="020B0604020202020204" pitchFamily="34" charset="0"/>
            </a:rPr>
            <a:t>of The AES Corporation.</a:t>
          </a:r>
          <a:endParaRPr lang="pt-BR" sz="900">
            <a:solidFill>
              <a:srgbClr val="FF0000"/>
            </a:solidFill>
            <a:effectLst/>
            <a:latin typeface="Arial" panose="020B0604020202020204" pitchFamily="34" charset="0"/>
            <a:cs typeface="Arial" panose="020B0604020202020204" pitchFamily="34" charset="0"/>
          </a:endParaRPr>
        </a:p>
      </xdr:txBody>
    </xdr:sp>
    <xdr:clientData/>
  </xdr:twoCellAnchor>
  <xdr:twoCellAnchor>
    <xdr:from>
      <xdr:col>1</xdr:col>
      <xdr:colOff>1883391</xdr:colOff>
      <xdr:row>0</xdr:row>
      <xdr:rowOff>628649</xdr:rowOff>
    </xdr:from>
    <xdr:to>
      <xdr:col>7</xdr:col>
      <xdr:colOff>257175</xdr:colOff>
      <xdr:row>0</xdr:row>
      <xdr:rowOff>907916</xdr:rowOff>
    </xdr:to>
    <xdr:sp macro="" textlink="">
      <xdr:nvSpPr>
        <xdr:cNvPr id="110" name="CaixaDeTexto 6">
          <a:hlinkClick xmlns:r="http://schemas.openxmlformats.org/officeDocument/2006/relationships" r:id="rId5"/>
          <a:extLst>
            <a:ext uri="{FF2B5EF4-FFF2-40B4-BE49-F238E27FC236}">
              <a16:creationId xmlns:a16="http://schemas.microsoft.com/office/drawing/2014/main" id="{6636A1BE-7B84-4D6F-BC65-D517EB609EE1}"/>
            </a:ext>
          </a:extLst>
        </xdr:cNvPr>
        <xdr:cNvSpPr txBox="1"/>
      </xdr:nvSpPr>
      <xdr:spPr>
        <a:xfrm>
          <a:off x="2131041" y="628649"/>
          <a:ext cx="4041159" cy="2792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r>
            <a:rPr lang="pt-BR" sz="900" b="0">
              <a:solidFill>
                <a:sysClr val="windowText" lastClr="000000"/>
              </a:solidFill>
              <a:effectLst/>
              <a:latin typeface="Arial" panose="020B0604020202020204" pitchFamily="34" charset="0"/>
              <a:ea typeface="+mn-ea"/>
              <a:cs typeface="Arial" panose="020B0604020202020204" pitchFamily="34" charset="0"/>
            </a:rPr>
            <a:t>The</a:t>
          </a:r>
          <a:r>
            <a:rPr lang="pt-BR" sz="1800" b="0">
              <a:solidFill>
                <a:sysClr val="windowText" lastClr="000000"/>
              </a:solidFill>
              <a:effectLst/>
              <a:latin typeface="Arial" panose="020B0604020202020204" pitchFamily="34" charset="0"/>
              <a:ea typeface="+mn-ea"/>
              <a:cs typeface="Arial" panose="020B0604020202020204" pitchFamily="34" charset="0"/>
            </a:rPr>
            <a:t>☆</a:t>
          </a:r>
          <a:r>
            <a:rPr lang="pt-BR" sz="900" b="0">
              <a:solidFill>
                <a:sysClr val="windowText" lastClr="000000"/>
              </a:solidFill>
              <a:effectLst/>
              <a:latin typeface="Arial" panose="020B0604020202020204" pitchFamily="34" charset="0"/>
              <a:ea typeface="+mn-ea"/>
              <a:cs typeface="Arial" panose="020B0604020202020204" pitchFamily="34" charset="0"/>
            </a:rPr>
            <a:t>symbol indicates that the data has received a </a:t>
          </a:r>
          <a:r>
            <a:rPr lang="pt-BR" sz="900" b="0" i="1" u="sng">
              <a:solidFill>
                <a:sysClr val="windowText" lastClr="000000"/>
              </a:solidFill>
              <a:effectLst/>
              <a:latin typeface="Arial" panose="020B0604020202020204" pitchFamily="34" charset="0"/>
              <a:ea typeface="+mn-ea"/>
              <a:cs typeface="Arial" panose="020B0604020202020204" pitchFamily="34" charset="0"/>
            </a:rPr>
            <a:t>third-party assurance</a:t>
          </a:r>
          <a:r>
            <a:rPr lang="pt-BR" sz="900" b="0">
              <a:solidFill>
                <a:sysClr val="windowText" lastClr="000000"/>
              </a:solidFill>
              <a:effectLst/>
              <a:latin typeface="Arial" panose="020B0604020202020204" pitchFamily="34" charset="0"/>
              <a:ea typeface="+mn-ea"/>
              <a:cs typeface="Arial" panose="020B0604020202020204" pitchFamily="34" charset="0"/>
            </a:rPr>
            <a:t>.</a:t>
          </a:r>
          <a:endParaRPr lang="pt-BR" sz="900">
            <a:solidFill>
              <a:srgbClr val="FF0000"/>
            </a:solidFill>
            <a:effectLst/>
            <a:latin typeface="Arial" panose="020B0604020202020204" pitchFamily="34" charset="0"/>
            <a:cs typeface="Arial" panose="020B0604020202020204" pitchFamily="34" charset="0"/>
          </a:endParaRPr>
        </a:p>
      </xdr:txBody>
    </xdr:sp>
    <xdr:clientData/>
  </xdr:twoCellAnchor>
  <xdr:twoCellAnchor editAs="oneCell">
    <xdr:from>
      <xdr:col>1</xdr:col>
      <xdr:colOff>57050</xdr:colOff>
      <xdr:row>0</xdr:row>
      <xdr:rowOff>158838</xdr:rowOff>
    </xdr:from>
    <xdr:to>
      <xdr:col>1</xdr:col>
      <xdr:colOff>1808155</xdr:colOff>
      <xdr:row>0</xdr:row>
      <xdr:rowOff>878562</xdr:rowOff>
    </xdr:to>
    <xdr:pic>
      <xdr:nvPicPr>
        <xdr:cNvPr id="4" name="Imagem 5">
          <a:extLst>
            <a:ext uri="{FF2B5EF4-FFF2-40B4-BE49-F238E27FC236}">
              <a16:creationId xmlns:a16="http://schemas.microsoft.com/office/drawing/2014/main" id="{A18697CA-7D86-51B5-82E3-5B7787509CA2}"/>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298350" y="158838"/>
          <a:ext cx="1751105" cy="71972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9</xdr:col>
      <xdr:colOff>114509</xdr:colOff>
      <xdr:row>0</xdr:row>
      <xdr:rowOff>0</xdr:rowOff>
    </xdr:from>
    <xdr:to>
      <xdr:col>12</xdr:col>
      <xdr:colOff>3715</xdr:colOff>
      <xdr:row>2</xdr:row>
      <xdr:rowOff>172</xdr:rowOff>
    </xdr:to>
    <xdr:sp macro="" textlink="">
      <xdr:nvSpPr>
        <xdr:cNvPr id="4" name="Retângulo 3">
          <a:extLst>
            <a:ext uri="{FF2B5EF4-FFF2-40B4-BE49-F238E27FC236}">
              <a16:creationId xmlns:a16="http://schemas.microsoft.com/office/drawing/2014/main" id="{4B636119-D366-4D21-91DA-9A87AA1FFDDC}"/>
            </a:ext>
          </a:extLst>
        </xdr:cNvPr>
        <xdr:cNvSpPr/>
      </xdr:nvSpPr>
      <xdr:spPr>
        <a:xfrm>
          <a:off x="10253689" y="0"/>
          <a:ext cx="3147485" cy="541483"/>
        </a:xfrm>
        <a:prstGeom prst="rect">
          <a:avLst/>
        </a:prstGeom>
        <a:solidFill>
          <a:srgbClr val="BFBFBF"/>
        </a:solidFill>
        <a:ln>
          <a:solidFill>
            <a:srgbClr val="BFBFBF"/>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600" b="1">
              <a:solidFill>
                <a:schemeClr val="bg1"/>
              </a:solidFill>
              <a:latin typeface="Arial" panose="020B0604020202020204" pitchFamily="34" charset="0"/>
              <a:cs typeface="Arial" panose="020B0604020202020204" pitchFamily="34" charset="0"/>
            </a:rPr>
            <a:t>About AES </a:t>
          </a:r>
          <a:r>
            <a:rPr lang="pt-BR" sz="1600" b="0" baseline="0">
              <a:solidFill>
                <a:schemeClr val="bg1"/>
              </a:solidFill>
              <a:latin typeface="Arial" panose="020B0604020202020204" pitchFamily="34" charset="0"/>
              <a:cs typeface="Arial" panose="020B0604020202020204" pitchFamily="34" charset="0"/>
            </a:rPr>
            <a:t>|</a:t>
          </a:r>
          <a:r>
            <a:rPr lang="pt-BR" sz="1600" b="1" baseline="0">
              <a:solidFill>
                <a:schemeClr val="bg1"/>
              </a:solidFill>
              <a:latin typeface="Arial" panose="020B0604020202020204" pitchFamily="34" charset="0"/>
              <a:cs typeface="Arial" panose="020B0604020202020204" pitchFamily="34" charset="0"/>
            </a:rPr>
            <a:t> </a:t>
          </a:r>
          <a:r>
            <a:rPr lang="pt-BR" sz="1600" b="0" baseline="0">
              <a:solidFill>
                <a:schemeClr val="bg1"/>
              </a:solidFill>
              <a:latin typeface="Arial" panose="020B0604020202020204" pitchFamily="34" charset="0"/>
              <a:cs typeface="Arial" panose="020B0604020202020204" pitchFamily="34" charset="0"/>
            </a:rPr>
            <a:t>Installed Capacity</a:t>
          </a:r>
          <a:endParaRPr lang="pt-BR" sz="1600" b="0">
            <a:solidFill>
              <a:schemeClr val="bg1"/>
            </a:solidFill>
            <a:latin typeface="Arial" panose="020B0604020202020204" pitchFamily="34" charset="0"/>
            <a:cs typeface="Arial" panose="020B0604020202020204" pitchFamily="34" charset="0"/>
          </a:endParaRPr>
        </a:p>
      </xdr:txBody>
    </xdr:sp>
    <xdr:clientData/>
  </xdr:twoCellAnchor>
  <xdr:twoCellAnchor>
    <xdr:from>
      <xdr:col>2</xdr:col>
      <xdr:colOff>384891</xdr:colOff>
      <xdr:row>0</xdr:row>
      <xdr:rowOff>95250</xdr:rowOff>
    </xdr:from>
    <xdr:to>
      <xdr:col>7</xdr:col>
      <xdr:colOff>143934</xdr:colOff>
      <xdr:row>2</xdr:row>
      <xdr:rowOff>83279</xdr:rowOff>
    </xdr:to>
    <xdr:sp macro="" textlink="">
      <xdr:nvSpPr>
        <xdr:cNvPr id="17" name="CaixaDeTexto 6">
          <a:hlinkClick xmlns:r="http://schemas.openxmlformats.org/officeDocument/2006/relationships" r:id="rId1"/>
          <a:extLst>
            <a:ext uri="{FF2B5EF4-FFF2-40B4-BE49-F238E27FC236}">
              <a16:creationId xmlns:a16="http://schemas.microsoft.com/office/drawing/2014/main" id="{89EC3B27-A372-4889-AAB9-F384D41812BF}"/>
            </a:ext>
          </a:extLst>
        </xdr:cNvPr>
        <xdr:cNvSpPr txBox="1"/>
      </xdr:nvSpPr>
      <xdr:spPr>
        <a:xfrm>
          <a:off x="2092104" y="95250"/>
          <a:ext cx="6161092" cy="5293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100" b="1">
              <a:latin typeface="Arial" panose="020B0604020202020204" pitchFamily="34" charset="0"/>
              <a:cs typeface="Arial" panose="020B0604020202020204" pitchFamily="34" charset="0"/>
            </a:rPr>
            <a:t>Excel data tables - </a:t>
          </a:r>
          <a:r>
            <a:rPr lang="pt-BR" sz="1100" b="1" baseline="0">
              <a:latin typeface="Arial" panose="020B0604020202020204" pitchFamily="34" charset="0"/>
              <a:cs typeface="Arial" panose="020B0604020202020204" pitchFamily="34" charset="0"/>
            </a:rPr>
            <a:t>Sustainability Report 2023</a:t>
          </a:r>
        </a:p>
        <a:p>
          <a:endParaRPr lang="pt-BR" sz="600" b="1" baseline="0">
            <a:latin typeface="Arial" panose="020B0604020202020204" pitchFamily="34" charset="0"/>
            <a:cs typeface="Arial" panose="020B0604020202020204" pitchFamily="34" charset="0"/>
          </a:endParaRPr>
        </a:p>
        <a:p>
          <a:r>
            <a:rPr lang="pt-BR" sz="900">
              <a:solidFill>
                <a:sysClr val="windowText" lastClr="000000"/>
              </a:solidFill>
              <a:effectLst/>
              <a:latin typeface="Arial" panose="020B0604020202020204" pitchFamily="34" charset="0"/>
              <a:ea typeface="+mn-ea"/>
              <a:cs typeface="Arial" panose="020B0604020202020204" pitchFamily="34" charset="0"/>
            </a:rPr>
            <a:t>This</a:t>
          </a:r>
          <a:r>
            <a:rPr lang="pt-BR" sz="900" baseline="0">
              <a:solidFill>
                <a:sysClr val="windowText" lastClr="000000"/>
              </a:solidFill>
              <a:effectLst/>
              <a:latin typeface="Arial" panose="020B0604020202020204" pitchFamily="34" charset="0"/>
              <a:ea typeface="+mn-ea"/>
              <a:cs typeface="Arial" panose="020B0604020202020204" pitchFamily="34" charset="0"/>
            </a:rPr>
            <a:t> excel file is a complementary document for the </a:t>
          </a:r>
          <a:r>
            <a:rPr lang="pt-BR" sz="900" i="1" u="sng" baseline="0">
              <a:solidFill>
                <a:sysClr val="windowText" lastClr="000000"/>
              </a:solidFill>
              <a:effectLst/>
              <a:latin typeface="Arial" panose="020B0604020202020204" pitchFamily="34" charset="0"/>
              <a:ea typeface="+mn-ea"/>
              <a:cs typeface="Arial" panose="020B0604020202020204" pitchFamily="34" charset="0"/>
            </a:rPr>
            <a:t>Improving Lives Report 2023</a:t>
          </a:r>
          <a:r>
            <a:rPr lang="pt-BR" sz="900" i="0" u="none" baseline="0">
              <a:solidFill>
                <a:sysClr val="windowText" lastClr="000000"/>
              </a:solidFill>
              <a:effectLst/>
              <a:latin typeface="Arial" panose="020B0604020202020204" pitchFamily="34" charset="0"/>
              <a:ea typeface="+mn-ea"/>
              <a:cs typeface="Arial" panose="020B0604020202020204" pitchFamily="34" charset="0"/>
            </a:rPr>
            <a:t> </a:t>
          </a:r>
          <a:r>
            <a:rPr lang="pt-BR" sz="900" baseline="0">
              <a:solidFill>
                <a:sysClr val="windowText" lastClr="000000"/>
              </a:solidFill>
              <a:effectLst/>
              <a:latin typeface="Arial" panose="020B0604020202020204" pitchFamily="34" charset="0"/>
              <a:ea typeface="+mn-ea"/>
              <a:cs typeface="Arial" panose="020B0604020202020204" pitchFamily="34" charset="0"/>
            </a:rPr>
            <a:t>of The AES Corporation.</a:t>
          </a:r>
          <a:endParaRPr lang="pt-BR" sz="900">
            <a:solidFill>
              <a:srgbClr val="FF0000"/>
            </a:solidFill>
            <a:effectLst/>
            <a:latin typeface="Arial" panose="020B0604020202020204" pitchFamily="34" charset="0"/>
            <a:cs typeface="Arial" panose="020B0604020202020204" pitchFamily="34" charset="0"/>
          </a:endParaRPr>
        </a:p>
      </xdr:txBody>
    </xdr:sp>
    <xdr:clientData/>
  </xdr:twoCellAnchor>
  <xdr:twoCellAnchor>
    <xdr:from>
      <xdr:col>2</xdr:col>
      <xdr:colOff>384891</xdr:colOff>
      <xdr:row>2</xdr:row>
      <xdr:rowOff>18876</xdr:rowOff>
    </xdr:from>
    <xdr:to>
      <xdr:col>5</xdr:col>
      <xdr:colOff>169333</xdr:colOff>
      <xdr:row>3</xdr:row>
      <xdr:rowOff>36584</xdr:rowOff>
    </xdr:to>
    <xdr:sp macro="" textlink="">
      <xdr:nvSpPr>
        <xdr:cNvPr id="3" name="CaixaDeTexto 6">
          <a:hlinkClick xmlns:r="http://schemas.openxmlformats.org/officeDocument/2006/relationships" r:id="rId2"/>
          <a:extLst>
            <a:ext uri="{FF2B5EF4-FFF2-40B4-BE49-F238E27FC236}">
              <a16:creationId xmlns:a16="http://schemas.microsoft.com/office/drawing/2014/main" id="{63A4FE7A-15AA-4A3B-9582-6FE52907ECF9}"/>
            </a:ext>
          </a:extLst>
        </xdr:cNvPr>
        <xdr:cNvSpPr txBox="1"/>
      </xdr:nvSpPr>
      <xdr:spPr>
        <a:xfrm>
          <a:off x="2052824" y="560743"/>
          <a:ext cx="4060109" cy="28864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r>
            <a:rPr lang="pt-BR" sz="900" b="0">
              <a:solidFill>
                <a:sysClr val="windowText" lastClr="000000"/>
              </a:solidFill>
              <a:effectLst/>
              <a:latin typeface="Arial" panose="020B0604020202020204" pitchFamily="34" charset="0"/>
              <a:ea typeface="+mn-ea"/>
              <a:cs typeface="Arial" panose="020B0604020202020204" pitchFamily="34" charset="0"/>
            </a:rPr>
            <a:t>The</a:t>
          </a:r>
          <a:r>
            <a:rPr lang="pt-BR" sz="1800" b="0">
              <a:solidFill>
                <a:sysClr val="windowText" lastClr="000000"/>
              </a:solidFill>
              <a:effectLst/>
              <a:latin typeface="Arial" panose="020B0604020202020204" pitchFamily="34" charset="0"/>
              <a:ea typeface="+mn-ea"/>
              <a:cs typeface="Arial" panose="020B0604020202020204" pitchFamily="34" charset="0"/>
            </a:rPr>
            <a:t>☆</a:t>
          </a:r>
          <a:r>
            <a:rPr lang="pt-BR" sz="900" b="0">
              <a:solidFill>
                <a:sysClr val="windowText" lastClr="000000"/>
              </a:solidFill>
              <a:effectLst/>
              <a:latin typeface="Arial" panose="020B0604020202020204" pitchFamily="34" charset="0"/>
              <a:ea typeface="+mn-ea"/>
              <a:cs typeface="Arial" panose="020B0604020202020204" pitchFamily="34" charset="0"/>
            </a:rPr>
            <a:t>symbol indicates that the data has received a </a:t>
          </a:r>
          <a:r>
            <a:rPr lang="pt-BR" sz="900" b="0" i="1" u="sng">
              <a:solidFill>
                <a:sysClr val="windowText" lastClr="000000"/>
              </a:solidFill>
              <a:effectLst/>
              <a:latin typeface="Arial" panose="020B0604020202020204" pitchFamily="34" charset="0"/>
              <a:ea typeface="+mn-ea"/>
              <a:cs typeface="Arial" panose="020B0604020202020204" pitchFamily="34" charset="0"/>
            </a:rPr>
            <a:t>third-party assurance</a:t>
          </a:r>
          <a:r>
            <a:rPr lang="pt-BR" sz="900" b="0">
              <a:solidFill>
                <a:sysClr val="windowText" lastClr="000000"/>
              </a:solidFill>
              <a:effectLst/>
              <a:latin typeface="Arial" panose="020B0604020202020204" pitchFamily="34" charset="0"/>
              <a:ea typeface="+mn-ea"/>
              <a:cs typeface="Arial" panose="020B0604020202020204" pitchFamily="34" charset="0"/>
            </a:rPr>
            <a:t>.</a:t>
          </a:r>
          <a:endParaRPr lang="pt-BR" sz="900">
            <a:solidFill>
              <a:srgbClr val="FF0000"/>
            </a:solidFill>
            <a:effectLst/>
            <a:latin typeface="Arial" panose="020B0604020202020204" pitchFamily="34" charset="0"/>
            <a:cs typeface="Arial" panose="020B0604020202020204" pitchFamily="34" charset="0"/>
          </a:endParaRPr>
        </a:p>
      </xdr:txBody>
    </xdr:sp>
    <xdr:clientData/>
  </xdr:twoCellAnchor>
  <xdr:twoCellAnchor editAs="oneCell">
    <xdr:from>
      <xdr:col>1</xdr:col>
      <xdr:colOff>12700</xdr:colOff>
      <xdr:row>0</xdr:row>
      <xdr:rowOff>106655</xdr:rowOff>
    </xdr:from>
    <xdr:to>
      <xdr:col>2</xdr:col>
      <xdr:colOff>350295</xdr:colOff>
      <xdr:row>3</xdr:row>
      <xdr:rowOff>3419</xdr:rowOff>
    </xdr:to>
    <xdr:pic>
      <xdr:nvPicPr>
        <xdr:cNvPr id="115" name="Imagem 7">
          <a:extLst>
            <a:ext uri="{FF2B5EF4-FFF2-40B4-BE49-F238E27FC236}">
              <a16:creationId xmlns:a16="http://schemas.microsoft.com/office/drawing/2014/main" id="{0D5A48A2-4580-4C26-90A4-C57404BD869D}"/>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60350" y="106655"/>
          <a:ext cx="1760630" cy="719724"/>
        </a:xfrm>
        <a:prstGeom prst="rect">
          <a:avLst/>
        </a:prstGeom>
      </xdr:spPr>
    </xdr:pic>
    <xdr:clientData/>
  </xdr:twoCellAnchor>
  <xdr:twoCellAnchor>
    <xdr:from>
      <xdr:col>10</xdr:col>
      <xdr:colOff>468443</xdr:colOff>
      <xdr:row>2</xdr:row>
      <xdr:rowOff>124919</xdr:rowOff>
    </xdr:from>
    <xdr:to>
      <xdr:col>11</xdr:col>
      <xdr:colOff>1212390</xdr:colOff>
      <xdr:row>3</xdr:row>
      <xdr:rowOff>141939</xdr:rowOff>
    </xdr:to>
    <xdr:sp macro="" textlink="">
      <xdr:nvSpPr>
        <xdr:cNvPr id="15" name="Retângulo: Cantos Arredondados 5">
          <a:hlinkClick xmlns:r="http://schemas.openxmlformats.org/officeDocument/2006/relationships" r:id="rId4"/>
          <a:extLst>
            <a:ext uri="{FF2B5EF4-FFF2-40B4-BE49-F238E27FC236}">
              <a16:creationId xmlns:a16="http://schemas.microsoft.com/office/drawing/2014/main" id="{01C0CF55-8DBC-4223-871D-CBF13ADF5574}"/>
            </a:ext>
          </a:extLst>
        </xdr:cNvPr>
        <xdr:cNvSpPr/>
      </xdr:nvSpPr>
      <xdr:spPr>
        <a:xfrm>
          <a:off x="11638197" y="666230"/>
          <a:ext cx="1764111" cy="287676"/>
        </a:xfrm>
        <a:prstGeom prst="roundRect">
          <a:avLst/>
        </a:prstGeom>
        <a:noFill/>
        <a:ln w="57150">
          <a:solidFill>
            <a:srgbClr val="BFBFBF"/>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100" b="1">
              <a:solidFill>
                <a:sysClr val="windowText" lastClr="000000"/>
              </a:solidFill>
            </a:rPr>
            <a:t>Go to Home</a:t>
          </a:r>
        </a:p>
      </xdr:txBody>
    </xdr:sp>
    <xdr:clientData/>
  </xdr:twoCellAnchor>
  <xdr:oneCellAnchor>
    <xdr:from>
      <xdr:col>10</xdr:col>
      <xdr:colOff>528719</xdr:colOff>
      <xdr:row>2</xdr:row>
      <xdr:rowOff>226061</xdr:rowOff>
    </xdr:from>
    <xdr:ext cx="309897" cy="311888"/>
    <xdr:pic>
      <xdr:nvPicPr>
        <xdr:cNvPr id="16" name="Gráfico 6" descr="Gesto de toque duplo com preenchimento sólido">
          <a:extLst>
            <a:ext uri="{FF2B5EF4-FFF2-40B4-BE49-F238E27FC236}">
              <a16:creationId xmlns:a16="http://schemas.microsoft.com/office/drawing/2014/main" id="{29D60835-BD96-43D5-A517-D4993E0038E8}"/>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11698473" y="767372"/>
          <a:ext cx="309897" cy="311888"/>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twoCellAnchor>
    <xdr:from>
      <xdr:col>6</xdr:col>
      <xdr:colOff>170794</xdr:colOff>
      <xdr:row>0</xdr:row>
      <xdr:rowOff>8805</xdr:rowOff>
    </xdr:from>
    <xdr:to>
      <xdr:col>8</xdr:col>
      <xdr:colOff>520</xdr:colOff>
      <xdr:row>2</xdr:row>
      <xdr:rowOff>150146</xdr:rowOff>
    </xdr:to>
    <xdr:sp macro="" textlink="">
      <xdr:nvSpPr>
        <xdr:cNvPr id="39" name="Retângulo 3">
          <a:extLst>
            <a:ext uri="{FF2B5EF4-FFF2-40B4-BE49-F238E27FC236}">
              <a16:creationId xmlns:a16="http://schemas.microsoft.com/office/drawing/2014/main" id="{02A82EA2-1ACE-46E1-B080-A22372A77395}"/>
            </a:ext>
          </a:extLst>
        </xdr:cNvPr>
        <xdr:cNvSpPr/>
      </xdr:nvSpPr>
      <xdr:spPr>
        <a:xfrm>
          <a:off x="6897415" y="8805"/>
          <a:ext cx="2470450" cy="535479"/>
        </a:xfrm>
        <a:prstGeom prst="rect">
          <a:avLst/>
        </a:prstGeom>
        <a:solidFill>
          <a:srgbClr val="BFBFBF"/>
        </a:solidFill>
        <a:ln>
          <a:solidFill>
            <a:srgbClr val="BFBFBF"/>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600" b="1">
              <a:solidFill>
                <a:schemeClr val="bg1"/>
              </a:solidFill>
              <a:latin typeface="Arial" panose="020B0604020202020204" pitchFamily="34" charset="0"/>
              <a:cs typeface="Arial" panose="020B0604020202020204" pitchFamily="34" charset="0"/>
            </a:rPr>
            <a:t>About AES </a:t>
          </a:r>
          <a:r>
            <a:rPr lang="pt-BR" sz="1600" b="0" baseline="0">
              <a:solidFill>
                <a:schemeClr val="bg1"/>
              </a:solidFill>
              <a:latin typeface="Arial" panose="020B0604020202020204" pitchFamily="34" charset="0"/>
              <a:cs typeface="Arial" panose="020B0604020202020204" pitchFamily="34" charset="0"/>
            </a:rPr>
            <a:t>|</a:t>
          </a:r>
          <a:r>
            <a:rPr lang="pt-BR" sz="1600" b="1" baseline="0">
              <a:solidFill>
                <a:schemeClr val="bg1"/>
              </a:solidFill>
              <a:latin typeface="Arial" panose="020B0604020202020204" pitchFamily="34" charset="0"/>
              <a:cs typeface="Arial" panose="020B0604020202020204" pitchFamily="34" charset="0"/>
            </a:rPr>
            <a:t> </a:t>
          </a:r>
          <a:r>
            <a:rPr lang="pt-BR" sz="1600" b="0" baseline="0">
              <a:solidFill>
                <a:schemeClr val="bg1"/>
              </a:solidFill>
              <a:latin typeface="Arial" panose="020B0604020202020204" pitchFamily="34" charset="0"/>
              <a:cs typeface="Arial" panose="020B0604020202020204" pitchFamily="34" charset="0"/>
            </a:rPr>
            <a:t>Operations</a:t>
          </a:r>
          <a:endParaRPr lang="pt-BR" sz="1600" b="0">
            <a:solidFill>
              <a:schemeClr val="bg1"/>
            </a:solidFill>
            <a:latin typeface="Arial" panose="020B0604020202020204" pitchFamily="34" charset="0"/>
            <a:cs typeface="Arial" panose="020B0604020202020204" pitchFamily="34" charset="0"/>
          </a:endParaRPr>
        </a:p>
      </xdr:txBody>
    </xdr:sp>
    <xdr:clientData/>
  </xdr:twoCellAnchor>
  <xdr:twoCellAnchor>
    <xdr:from>
      <xdr:col>2</xdr:col>
      <xdr:colOff>734514</xdr:colOff>
      <xdr:row>0</xdr:row>
      <xdr:rowOff>203768</xdr:rowOff>
    </xdr:from>
    <xdr:to>
      <xdr:col>6</xdr:col>
      <xdr:colOff>246418</xdr:colOff>
      <xdr:row>4</xdr:row>
      <xdr:rowOff>14216</xdr:rowOff>
    </xdr:to>
    <xdr:sp macro="" textlink="">
      <xdr:nvSpPr>
        <xdr:cNvPr id="12" name="CaixaDeTexto 6">
          <a:hlinkClick xmlns:r="http://schemas.openxmlformats.org/officeDocument/2006/relationships" r:id="rId1"/>
          <a:extLst>
            <a:ext uri="{FF2B5EF4-FFF2-40B4-BE49-F238E27FC236}">
              <a16:creationId xmlns:a16="http://schemas.microsoft.com/office/drawing/2014/main" id="{10C146CB-822C-474A-9075-EE9A03EC99AB}"/>
            </a:ext>
          </a:extLst>
        </xdr:cNvPr>
        <xdr:cNvSpPr txBox="1"/>
      </xdr:nvSpPr>
      <xdr:spPr>
        <a:xfrm>
          <a:off x="2175111" y="203768"/>
          <a:ext cx="4923620" cy="62552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100" b="1">
              <a:latin typeface="Arial" panose="020B0604020202020204" pitchFamily="34" charset="0"/>
              <a:cs typeface="Arial" panose="020B0604020202020204" pitchFamily="34" charset="0"/>
            </a:rPr>
            <a:t>Excel data tables - </a:t>
          </a:r>
          <a:r>
            <a:rPr lang="pt-BR" sz="1100" b="1" baseline="0">
              <a:latin typeface="Arial" panose="020B0604020202020204" pitchFamily="34" charset="0"/>
              <a:cs typeface="Arial" panose="020B0604020202020204" pitchFamily="34" charset="0"/>
            </a:rPr>
            <a:t>Sustainability Report 2023</a:t>
          </a:r>
        </a:p>
        <a:p>
          <a:endParaRPr lang="pt-BR" sz="600" b="1" baseline="0">
            <a:latin typeface="Arial" panose="020B0604020202020204" pitchFamily="34" charset="0"/>
            <a:cs typeface="Arial" panose="020B0604020202020204" pitchFamily="34" charset="0"/>
          </a:endParaRPr>
        </a:p>
        <a:p>
          <a:r>
            <a:rPr lang="pt-BR" sz="900">
              <a:solidFill>
                <a:sysClr val="windowText" lastClr="000000"/>
              </a:solidFill>
              <a:effectLst/>
              <a:latin typeface="Arial" panose="020B0604020202020204" pitchFamily="34" charset="0"/>
              <a:ea typeface="+mn-ea"/>
              <a:cs typeface="Arial" panose="020B0604020202020204" pitchFamily="34" charset="0"/>
            </a:rPr>
            <a:t>This</a:t>
          </a:r>
          <a:r>
            <a:rPr lang="pt-BR" sz="900" baseline="0">
              <a:solidFill>
                <a:sysClr val="windowText" lastClr="000000"/>
              </a:solidFill>
              <a:effectLst/>
              <a:latin typeface="Arial" panose="020B0604020202020204" pitchFamily="34" charset="0"/>
              <a:ea typeface="+mn-ea"/>
              <a:cs typeface="Arial" panose="020B0604020202020204" pitchFamily="34" charset="0"/>
            </a:rPr>
            <a:t> excel file is a complementary document for the </a:t>
          </a:r>
          <a:r>
            <a:rPr lang="pt-BR" sz="900" i="1" u="sng" baseline="0">
              <a:solidFill>
                <a:sysClr val="windowText" lastClr="000000"/>
              </a:solidFill>
              <a:effectLst/>
              <a:latin typeface="Arial" panose="020B0604020202020204" pitchFamily="34" charset="0"/>
              <a:ea typeface="+mn-ea"/>
              <a:cs typeface="Arial" panose="020B0604020202020204" pitchFamily="34" charset="0"/>
            </a:rPr>
            <a:t>Improving Lives Report 2023</a:t>
          </a:r>
          <a:r>
            <a:rPr lang="pt-BR" sz="900" i="1" u="none" baseline="0">
              <a:solidFill>
                <a:sysClr val="windowText" lastClr="000000"/>
              </a:solidFill>
              <a:effectLst/>
              <a:latin typeface="Arial" panose="020B0604020202020204" pitchFamily="34" charset="0"/>
              <a:ea typeface="+mn-ea"/>
              <a:cs typeface="Arial" panose="020B0604020202020204" pitchFamily="34" charset="0"/>
            </a:rPr>
            <a:t> </a:t>
          </a:r>
          <a:r>
            <a:rPr lang="pt-BR" sz="900" baseline="0">
              <a:solidFill>
                <a:sysClr val="windowText" lastClr="000000"/>
              </a:solidFill>
              <a:effectLst/>
              <a:latin typeface="Arial" panose="020B0604020202020204" pitchFamily="34" charset="0"/>
              <a:ea typeface="+mn-ea"/>
              <a:cs typeface="Arial" panose="020B0604020202020204" pitchFamily="34" charset="0"/>
            </a:rPr>
            <a:t>of The AES Corporation.</a:t>
          </a:r>
          <a:endParaRPr lang="pt-BR" sz="900">
            <a:solidFill>
              <a:srgbClr val="FF0000"/>
            </a:solidFill>
            <a:effectLst/>
            <a:latin typeface="Arial" panose="020B0604020202020204" pitchFamily="34" charset="0"/>
            <a:cs typeface="Arial" panose="020B0604020202020204" pitchFamily="34" charset="0"/>
          </a:endParaRPr>
        </a:p>
      </xdr:txBody>
    </xdr:sp>
    <xdr:clientData/>
  </xdr:twoCellAnchor>
  <xdr:twoCellAnchor>
    <xdr:from>
      <xdr:col>2</xdr:col>
      <xdr:colOff>734514</xdr:colOff>
      <xdr:row>3</xdr:row>
      <xdr:rowOff>127242</xdr:rowOff>
    </xdr:from>
    <xdr:to>
      <xdr:col>5</xdr:col>
      <xdr:colOff>578135</xdr:colOff>
      <xdr:row>5</xdr:row>
      <xdr:rowOff>31141</xdr:rowOff>
    </xdr:to>
    <xdr:sp macro="" textlink="">
      <xdr:nvSpPr>
        <xdr:cNvPr id="25" name="CaixaDeTexto 6">
          <a:hlinkClick xmlns:r="http://schemas.openxmlformats.org/officeDocument/2006/relationships" r:id="rId2"/>
          <a:extLst>
            <a:ext uri="{FF2B5EF4-FFF2-40B4-BE49-F238E27FC236}">
              <a16:creationId xmlns:a16="http://schemas.microsoft.com/office/drawing/2014/main" id="{4122328D-3F01-40EF-AB69-610020F12A18}"/>
            </a:ext>
          </a:extLst>
        </xdr:cNvPr>
        <xdr:cNvSpPr txBox="1"/>
      </xdr:nvSpPr>
      <xdr:spPr>
        <a:xfrm>
          <a:off x="2175111" y="738548"/>
          <a:ext cx="4184367" cy="2924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r>
            <a:rPr lang="pt-BR" sz="900" b="0">
              <a:solidFill>
                <a:sysClr val="windowText" lastClr="000000"/>
              </a:solidFill>
              <a:effectLst/>
              <a:latin typeface="Arial" panose="020B0604020202020204" pitchFamily="34" charset="0"/>
              <a:ea typeface="+mn-ea"/>
              <a:cs typeface="Arial" panose="020B0604020202020204" pitchFamily="34" charset="0"/>
            </a:rPr>
            <a:t>The</a:t>
          </a:r>
          <a:r>
            <a:rPr lang="pt-BR" sz="1800" b="0">
              <a:solidFill>
                <a:sysClr val="windowText" lastClr="000000"/>
              </a:solidFill>
              <a:effectLst/>
              <a:latin typeface="Arial" panose="020B0604020202020204" pitchFamily="34" charset="0"/>
              <a:ea typeface="+mn-ea"/>
              <a:cs typeface="Arial" panose="020B0604020202020204" pitchFamily="34" charset="0"/>
            </a:rPr>
            <a:t>☆</a:t>
          </a:r>
          <a:r>
            <a:rPr lang="pt-BR" sz="900" b="0">
              <a:solidFill>
                <a:sysClr val="windowText" lastClr="000000"/>
              </a:solidFill>
              <a:effectLst/>
              <a:latin typeface="Arial" panose="020B0604020202020204" pitchFamily="34" charset="0"/>
              <a:ea typeface="+mn-ea"/>
              <a:cs typeface="Arial" panose="020B0604020202020204" pitchFamily="34" charset="0"/>
            </a:rPr>
            <a:t>symbol indicates that the data has received a </a:t>
          </a:r>
          <a:r>
            <a:rPr lang="pt-BR" sz="900" b="0" i="1" u="sng">
              <a:solidFill>
                <a:sysClr val="windowText" lastClr="000000"/>
              </a:solidFill>
              <a:effectLst/>
              <a:latin typeface="Arial" panose="020B0604020202020204" pitchFamily="34" charset="0"/>
              <a:ea typeface="+mn-ea"/>
              <a:cs typeface="Arial" panose="020B0604020202020204" pitchFamily="34" charset="0"/>
            </a:rPr>
            <a:t>third-party assurance</a:t>
          </a:r>
          <a:r>
            <a:rPr lang="pt-BR" sz="900" b="0">
              <a:solidFill>
                <a:sysClr val="windowText" lastClr="000000"/>
              </a:solidFill>
              <a:effectLst/>
              <a:latin typeface="Arial" panose="020B0604020202020204" pitchFamily="34" charset="0"/>
              <a:ea typeface="+mn-ea"/>
              <a:cs typeface="Arial" panose="020B0604020202020204" pitchFamily="34" charset="0"/>
            </a:rPr>
            <a:t>.</a:t>
          </a:r>
          <a:endParaRPr lang="pt-BR" sz="900">
            <a:solidFill>
              <a:srgbClr val="FF0000"/>
            </a:solidFill>
            <a:effectLst/>
            <a:latin typeface="Arial" panose="020B0604020202020204" pitchFamily="34" charset="0"/>
            <a:cs typeface="Arial" panose="020B0604020202020204" pitchFamily="34" charset="0"/>
          </a:endParaRPr>
        </a:p>
      </xdr:txBody>
    </xdr:sp>
    <xdr:clientData/>
  </xdr:twoCellAnchor>
  <xdr:twoCellAnchor editAs="oneCell">
    <xdr:from>
      <xdr:col>1</xdr:col>
      <xdr:colOff>0</xdr:colOff>
      <xdr:row>1</xdr:row>
      <xdr:rowOff>11405</xdr:rowOff>
    </xdr:from>
    <xdr:to>
      <xdr:col>2</xdr:col>
      <xdr:colOff>594210</xdr:colOff>
      <xdr:row>4</xdr:row>
      <xdr:rowOff>132959</xdr:rowOff>
    </xdr:to>
    <xdr:pic>
      <xdr:nvPicPr>
        <xdr:cNvPr id="46" name="Imagem 17">
          <a:extLst>
            <a:ext uri="{FF2B5EF4-FFF2-40B4-BE49-F238E27FC236}">
              <a16:creationId xmlns:a16="http://schemas.microsoft.com/office/drawing/2014/main" id="{DA6217B1-F50F-4958-8FFD-AB210C86BD6B}"/>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50152" y="213450"/>
          <a:ext cx="1760630" cy="719724"/>
        </a:xfrm>
        <a:prstGeom prst="rect">
          <a:avLst/>
        </a:prstGeom>
      </xdr:spPr>
    </xdr:pic>
    <xdr:clientData/>
  </xdr:twoCellAnchor>
  <xdr:twoCellAnchor>
    <xdr:from>
      <xdr:col>6</xdr:col>
      <xdr:colOff>899115</xdr:colOff>
      <xdr:row>3</xdr:row>
      <xdr:rowOff>118009</xdr:rowOff>
    </xdr:from>
    <xdr:to>
      <xdr:col>7</xdr:col>
      <xdr:colOff>1589907</xdr:colOff>
      <xdr:row>5</xdr:row>
      <xdr:rowOff>17942</xdr:rowOff>
    </xdr:to>
    <xdr:sp macro="" textlink="">
      <xdr:nvSpPr>
        <xdr:cNvPr id="7" name="Retângulo: Cantos Arredondados 5">
          <a:hlinkClick xmlns:r="http://schemas.openxmlformats.org/officeDocument/2006/relationships" r:id="rId4"/>
          <a:extLst>
            <a:ext uri="{FF2B5EF4-FFF2-40B4-BE49-F238E27FC236}">
              <a16:creationId xmlns:a16="http://schemas.microsoft.com/office/drawing/2014/main" id="{24E6ADE1-888F-4C44-BCAD-CAA489E92517}"/>
            </a:ext>
          </a:extLst>
        </xdr:cNvPr>
        <xdr:cNvSpPr/>
      </xdr:nvSpPr>
      <xdr:spPr>
        <a:xfrm>
          <a:off x="8187566" y="724912"/>
          <a:ext cx="1764111" cy="287676"/>
        </a:xfrm>
        <a:prstGeom prst="roundRect">
          <a:avLst/>
        </a:prstGeom>
        <a:noFill/>
        <a:ln w="57150">
          <a:solidFill>
            <a:srgbClr val="BFBFBF"/>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100" b="1">
              <a:solidFill>
                <a:sysClr val="windowText" lastClr="000000"/>
              </a:solidFill>
            </a:rPr>
            <a:t>Go to Home</a:t>
          </a:r>
        </a:p>
      </xdr:txBody>
    </xdr:sp>
    <xdr:clientData/>
  </xdr:twoCellAnchor>
  <xdr:oneCellAnchor>
    <xdr:from>
      <xdr:col>6</xdr:col>
      <xdr:colOff>959391</xdr:colOff>
      <xdr:row>4</xdr:row>
      <xdr:rowOff>16850</xdr:rowOff>
    </xdr:from>
    <xdr:ext cx="309897" cy="311888"/>
    <xdr:pic>
      <xdr:nvPicPr>
        <xdr:cNvPr id="8" name="Gráfico 6" descr="Gesto de toque duplo com preenchimento sólido">
          <a:extLst>
            <a:ext uri="{FF2B5EF4-FFF2-40B4-BE49-F238E27FC236}">
              <a16:creationId xmlns:a16="http://schemas.microsoft.com/office/drawing/2014/main" id="{058F7F10-A65C-4504-AFED-5B1CB17CDA31}"/>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8247842" y="826054"/>
          <a:ext cx="309897" cy="311888"/>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twoCellAnchor>
    <xdr:from>
      <xdr:col>6</xdr:col>
      <xdr:colOff>286372</xdr:colOff>
      <xdr:row>0</xdr:row>
      <xdr:rowOff>0</xdr:rowOff>
    </xdr:from>
    <xdr:to>
      <xdr:col>8</xdr:col>
      <xdr:colOff>3715</xdr:colOff>
      <xdr:row>1</xdr:row>
      <xdr:rowOff>270827</xdr:rowOff>
    </xdr:to>
    <xdr:sp macro="" textlink="">
      <xdr:nvSpPr>
        <xdr:cNvPr id="4" name="Retângulo 3">
          <a:extLst>
            <a:ext uri="{FF2B5EF4-FFF2-40B4-BE49-F238E27FC236}">
              <a16:creationId xmlns:a16="http://schemas.microsoft.com/office/drawing/2014/main" id="{4280874E-CBCA-40C2-9022-FD9BC562D777}"/>
            </a:ext>
          </a:extLst>
        </xdr:cNvPr>
        <xdr:cNvSpPr/>
      </xdr:nvSpPr>
      <xdr:spPr>
        <a:xfrm>
          <a:off x="7570196" y="0"/>
          <a:ext cx="2469009" cy="544749"/>
        </a:xfrm>
        <a:prstGeom prst="rect">
          <a:avLst/>
        </a:prstGeom>
        <a:solidFill>
          <a:srgbClr val="BFBFBF"/>
        </a:solidFill>
        <a:ln>
          <a:solidFill>
            <a:srgbClr val="BFBFBF"/>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600" b="1">
              <a:solidFill>
                <a:schemeClr val="bg1"/>
              </a:solidFill>
              <a:latin typeface="Arial" panose="020B0604020202020204" pitchFamily="34" charset="0"/>
              <a:cs typeface="Arial" panose="020B0604020202020204" pitchFamily="34" charset="0"/>
            </a:rPr>
            <a:t>About AES </a:t>
          </a:r>
          <a:r>
            <a:rPr lang="pt-BR" sz="1600" b="0" baseline="0">
              <a:solidFill>
                <a:schemeClr val="bg1"/>
              </a:solidFill>
              <a:latin typeface="Arial" panose="020B0604020202020204" pitchFamily="34" charset="0"/>
              <a:cs typeface="Arial" panose="020B0604020202020204" pitchFamily="34" charset="0"/>
            </a:rPr>
            <a:t>|</a:t>
          </a:r>
          <a:r>
            <a:rPr lang="pt-BR" sz="1600" b="1" baseline="0">
              <a:solidFill>
                <a:schemeClr val="bg1"/>
              </a:solidFill>
              <a:latin typeface="Arial" panose="020B0604020202020204" pitchFamily="34" charset="0"/>
              <a:cs typeface="Arial" panose="020B0604020202020204" pitchFamily="34" charset="0"/>
            </a:rPr>
            <a:t> </a:t>
          </a:r>
          <a:r>
            <a:rPr lang="pt-BR" sz="1600" b="0" baseline="0">
              <a:solidFill>
                <a:schemeClr val="bg1"/>
              </a:solidFill>
              <a:latin typeface="Arial" panose="020B0604020202020204" pitchFamily="34" charset="0"/>
              <a:cs typeface="Arial" panose="020B0604020202020204" pitchFamily="34" charset="0"/>
            </a:rPr>
            <a:t>Customer</a:t>
          </a:r>
          <a:endParaRPr lang="pt-BR" sz="1600" b="0">
            <a:solidFill>
              <a:schemeClr val="bg1"/>
            </a:solidFill>
            <a:latin typeface="Arial" panose="020B0604020202020204" pitchFamily="34" charset="0"/>
            <a:cs typeface="Arial" panose="020B0604020202020204" pitchFamily="34" charset="0"/>
          </a:endParaRPr>
        </a:p>
      </xdr:txBody>
    </xdr:sp>
    <xdr:clientData/>
  </xdr:twoCellAnchor>
  <xdr:twoCellAnchor>
    <xdr:from>
      <xdr:col>2</xdr:col>
      <xdr:colOff>528695</xdr:colOff>
      <xdr:row>0</xdr:row>
      <xdr:rowOff>146538</xdr:rowOff>
    </xdr:from>
    <xdr:to>
      <xdr:col>6</xdr:col>
      <xdr:colOff>516468</xdr:colOff>
      <xdr:row>2</xdr:row>
      <xdr:rowOff>79841</xdr:rowOff>
    </xdr:to>
    <xdr:sp macro="" textlink="">
      <xdr:nvSpPr>
        <xdr:cNvPr id="2" name="CaixaDeTexto 6">
          <a:hlinkClick xmlns:r="http://schemas.openxmlformats.org/officeDocument/2006/relationships" r:id="rId1"/>
          <a:extLst>
            <a:ext uri="{FF2B5EF4-FFF2-40B4-BE49-F238E27FC236}">
              <a16:creationId xmlns:a16="http://schemas.microsoft.com/office/drawing/2014/main" id="{7868246F-A1B2-4F3B-B2E6-383F73048D85}"/>
            </a:ext>
          </a:extLst>
        </xdr:cNvPr>
        <xdr:cNvSpPr txBox="1"/>
      </xdr:nvSpPr>
      <xdr:spPr>
        <a:xfrm>
          <a:off x="1951095" y="146538"/>
          <a:ext cx="5922906" cy="4751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100" b="1">
              <a:latin typeface="Arial" panose="020B0604020202020204" pitchFamily="34" charset="0"/>
              <a:cs typeface="Arial" panose="020B0604020202020204" pitchFamily="34" charset="0"/>
            </a:rPr>
            <a:t>Excel data tables - </a:t>
          </a:r>
          <a:r>
            <a:rPr lang="pt-BR" sz="1100" b="1" baseline="0">
              <a:latin typeface="Arial" panose="020B0604020202020204" pitchFamily="34" charset="0"/>
              <a:cs typeface="Arial" panose="020B0604020202020204" pitchFamily="34" charset="0"/>
            </a:rPr>
            <a:t>Sustainability Report 2023</a:t>
          </a:r>
        </a:p>
        <a:p>
          <a:endParaRPr lang="pt-BR" sz="600" b="1" baseline="0">
            <a:latin typeface="Arial" panose="020B0604020202020204" pitchFamily="34" charset="0"/>
            <a:cs typeface="Arial" panose="020B0604020202020204" pitchFamily="34" charset="0"/>
          </a:endParaRPr>
        </a:p>
        <a:p>
          <a:r>
            <a:rPr lang="pt-BR" sz="900">
              <a:solidFill>
                <a:sysClr val="windowText" lastClr="000000"/>
              </a:solidFill>
              <a:effectLst/>
              <a:latin typeface="Arial" panose="020B0604020202020204" pitchFamily="34" charset="0"/>
              <a:ea typeface="+mn-ea"/>
              <a:cs typeface="Arial" panose="020B0604020202020204" pitchFamily="34" charset="0"/>
            </a:rPr>
            <a:t>This</a:t>
          </a:r>
          <a:r>
            <a:rPr lang="pt-BR" sz="900" baseline="0">
              <a:solidFill>
                <a:sysClr val="windowText" lastClr="000000"/>
              </a:solidFill>
              <a:effectLst/>
              <a:latin typeface="Arial" panose="020B0604020202020204" pitchFamily="34" charset="0"/>
              <a:ea typeface="+mn-ea"/>
              <a:cs typeface="Arial" panose="020B0604020202020204" pitchFamily="34" charset="0"/>
            </a:rPr>
            <a:t> excel file is a complementary document for the </a:t>
          </a:r>
          <a:r>
            <a:rPr lang="pt-BR" sz="900" i="1" u="sng" baseline="0">
              <a:solidFill>
                <a:sysClr val="windowText" lastClr="000000"/>
              </a:solidFill>
              <a:effectLst/>
              <a:latin typeface="Arial" panose="020B0604020202020204" pitchFamily="34" charset="0"/>
              <a:ea typeface="+mn-ea"/>
              <a:cs typeface="Arial" panose="020B0604020202020204" pitchFamily="34" charset="0"/>
            </a:rPr>
            <a:t>Improving Lives Report 2023</a:t>
          </a:r>
          <a:r>
            <a:rPr lang="pt-BR" sz="900" i="1" u="none" baseline="0">
              <a:solidFill>
                <a:sysClr val="windowText" lastClr="000000"/>
              </a:solidFill>
              <a:effectLst/>
              <a:latin typeface="Arial" panose="020B0604020202020204" pitchFamily="34" charset="0"/>
              <a:ea typeface="+mn-ea"/>
              <a:cs typeface="Arial" panose="020B0604020202020204" pitchFamily="34" charset="0"/>
            </a:rPr>
            <a:t> </a:t>
          </a:r>
          <a:r>
            <a:rPr lang="pt-BR" sz="900" i="1" u="sng" baseline="0">
              <a:solidFill>
                <a:srgbClr val="FF0000"/>
              </a:solidFill>
              <a:effectLst/>
              <a:latin typeface="Arial" panose="020B0604020202020204" pitchFamily="34" charset="0"/>
              <a:ea typeface="+mn-ea"/>
              <a:cs typeface="Arial" panose="020B0604020202020204" pitchFamily="34" charset="0"/>
            </a:rPr>
            <a:t> </a:t>
          </a:r>
          <a:r>
            <a:rPr lang="pt-BR" sz="900" baseline="0">
              <a:solidFill>
                <a:sysClr val="windowText" lastClr="000000"/>
              </a:solidFill>
              <a:effectLst/>
              <a:latin typeface="Arial" panose="020B0604020202020204" pitchFamily="34" charset="0"/>
              <a:ea typeface="+mn-ea"/>
              <a:cs typeface="Arial" panose="020B0604020202020204" pitchFamily="34" charset="0"/>
            </a:rPr>
            <a:t>of The AES Corporation.</a:t>
          </a:r>
          <a:endParaRPr lang="pt-BR" sz="900">
            <a:solidFill>
              <a:srgbClr val="FF0000"/>
            </a:solidFill>
            <a:effectLst/>
            <a:latin typeface="Arial" panose="020B0604020202020204" pitchFamily="34" charset="0"/>
            <a:cs typeface="Arial" panose="020B0604020202020204" pitchFamily="34" charset="0"/>
          </a:endParaRPr>
        </a:p>
      </xdr:txBody>
    </xdr:sp>
    <xdr:clientData/>
  </xdr:twoCellAnchor>
  <xdr:twoCellAnchor>
    <xdr:from>
      <xdr:col>2</xdr:col>
      <xdr:colOff>528694</xdr:colOff>
      <xdr:row>2</xdr:row>
      <xdr:rowOff>74079</xdr:rowOff>
    </xdr:from>
    <xdr:to>
      <xdr:col>4</xdr:col>
      <xdr:colOff>1109134</xdr:colOff>
      <xdr:row>3</xdr:row>
      <xdr:rowOff>93744</xdr:rowOff>
    </xdr:to>
    <xdr:sp macro="" textlink="">
      <xdr:nvSpPr>
        <xdr:cNvPr id="3" name="CaixaDeTexto 6">
          <a:hlinkClick xmlns:r="http://schemas.openxmlformats.org/officeDocument/2006/relationships" r:id="rId2"/>
          <a:extLst>
            <a:ext uri="{FF2B5EF4-FFF2-40B4-BE49-F238E27FC236}">
              <a16:creationId xmlns:a16="http://schemas.microsoft.com/office/drawing/2014/main" id="{2D891F2C-3A9E-4185-B561-F490BDA5543B}"/>
            </a:ext>
          </a:extLst>
        </xdr:cNvPr>
        <xdr:cNvSpPr txBox="1"/>
      </xdr:nvSpPr>
      <xdr:spPr>
        <a:xfrm>
          <a:off x="1951094" y="615946"/>
          <a:ext cx="4077173" cy="2905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r>
            <a:rPr lang="pt-BR" sz="900" b="0">
              <a:solidFill>
                <a:sysClr val="windowText" lastClr="000000"/>
              </a:solidFill>
              <a:effectLst/>
              <a:latin typeface="Arial" panose="020B0604020202020204" pitchFamily="34" charset="0"/>
              <a:ea typeface="+mn-ea"/>
              <a:cs typeface="Arial" panose="020B0604020202020204" pitchFamily="34" charset="0"/>
            </a:rPr>
            <a:t>The</a:t>
          </a:r>
          <a:r>
            <a:rPr lang="pt-BR" sz="1800" b="0">
              <a:solidFill>
                <a:sysClr val="windowText" lastClr="000000"/>
              </a:solidFill>
              <a:effectLst/>
              <a:latin typeface="Arial" panose="020B0604020202020204" pitchFamily="34" charset="0"/>
              <a:ea typeface="+mn-ea"/>
              <a:cs typeface="Arial" panose="020B0604020202020204" pitchFamily="34" charset="0"/>
            </a:rPr>
            <a:t>☆</a:t>
          </a:r>
          <a:r>
            <a:rPr lang="pt-BR" sz="900" b="0">
              <a:solidFill>
                <a:sysClr val="windowText" lastClr="000000"/>
              </a:solidFill>
              <a:effectLst/>
              <a:latin typeface="Arial" panose="020B0604020202020204" pitchFamily="34" charset="0"/>
              <a:ea typeface="+mn-ea"/>
              <a:cs typeface="Arial" panose="020B0604020202020204" pitchFamily="34" charset="0"/>
            </a:rPr>
            <a:t>symbol indicates that the data has received a </a:t>
          </a:r>
          <a:r>
            <a:rPr lang="pt-BR" sz="900" b="0" i="1" u="sng">
              <a:solidFill>
                <a:sysClr val="windowText" lastClr="000000"/>
              </a:solidFill>
              <a:effectLst/>
              <a:latin typeface="Arial" panose="020B0604020202020204" pitchFamily="34" charset="0"/>
              <a:ea typeface="+mn-ea"/>
              <a:cs typeface="Arial" panose="020B0604020202020204" pitchFamily="34" charset="0"/>
            </a:rPr>
            <a:t>third-party assurance</a:t>
          </a:r>
          <a:r>
            <a:rPr lang="pt-BR" sz="900" b="0">
              <a:solidFill>
                <a:sysClr val="windowText" lastClr="000000"/>
              </a:solidFill>
              <a:effectLst/>
              <a:latin typeface="Arial" panose="020B0604020202020204" pitchFamily="34" charset="0"/>
              <a:ea typeface="+mn-ea"/>
              <a:cs typeface="Arial" panose="020B0604020202020204" pitchFamily="34" charset="0"/>
            </a:rPr>
            <a:t>.</a:t>
          </a:r>
          <a:endParaRPr lang="pt-BR" sz="900">
            <a:solidFill>
              <a:srgbClr val="FF0000"/>
            </a:solidFill>
            <a:effectLst/>
            <a:latin typeface="Arial" panose="020B0604020202020204" pitchFamily="34" charset="0"/>
            <a:cs typeface="Arial" panose="020B0604020202020204" pitchFamily="34" charset="0"/>
          </a:endParaRPr>
        </a:p>
      </xdr:txBody>
    </xdr:sp>
    <xdr:clientData/>
  </xdr:twoCellAnchor>
  <xdr:twoCellAnchor editAs="oneCell">
    <xdr:from>
      <xdr:col>1</xdr:col>
      <xdr:colOff>0</xdr:colOff>
      <xdr:row>0</xdr:row>
      <xdr:rowOff>157943</xdr:rowOff>
    </xdr:from>
    <xdr:to>
      <xdr:col>2</xdr:col>
      <xdr:colOff>587210</xdr:colOff>
      <xdr:row>3</xdr:row>
      <xdr:rowOff>58234</xdr:rowOff>
    </xdr:to>
    <xdr:pic>
      <xdr:nvPicPr>
        <xdr:cNvPr id="15" name="Imagem 11">
          <a:extLst>
            <a:ext uri="{FF2B5EF4-FFF2-40B4-BE49-F238E27FC236}">
              <a16:creationId xmlns:a16="http://schemas.microsoft.com/office/drawing/2014/main" id="{CB65A382-3235-40B1-9896-7CD78D298C3E}"/>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44231" y="157943"/>
          <a:ext cx="1756880" cy="727061"/>
        </a:xfrm>
        <a:prstGeom prst="rect">
          <a:avLst/>
        </a:prstGeom>
      </xdr:spPr>
    </xdr:pic>
    <xdr:clientData/>
  </xdr:twoCellAnchor>
  <xdr:twoCellAnchor>
    <xdr:from>
      <xdr:col>6</xdr:col>
      <xdr:colOff>958548</xdr:colOff>
      <xdr:row>2</xdr:row>
      <xdr:rowOff>84667</xdr:rowOff>
    </xdr:from>
    <xdr:to>
      <xdr:col>7</xdr:col>
      <xdr:colOff>1476850</xdr:colOff>
      <xdr:row>3</xdr:row>
      <xdr:rowOff>100200</xdr:rowOff>
    </xdr:to>
    <xdr:sp macro="" textlink="">
      <xdr:nvSpPr>
        <xdr:cNvPr id="11" name="Retângulo: Cantos Arredondados 5">
          <a:hlinkClick xmlns:r="http://schemas.openxmlformats.org/officeDocument/2006/relationships" r:id="rId4"/>
          <a:extLst>
            <a:ext uri="{FF2B5EF4-FFF2-40B4-BE49-F238E27FC236}">
              <a16:creationId xmlns:a16="http://schemas.microsoft.com/office/drawing/2014/main" id="{0561492C-CA38-4E73-8E5D-CB12639A5EB4}"/>
            </a:ext>
          </a:extLst>
        </xdr:cNvPr>
        <xdr:cNvSpPr/>
      </xdr:nvSpPr>
      <xdr:spPr>
        <a:xfrm>
          <a:off x="8457596" y="628953"/>
          <a:ext cx="1764111" cy="287676"/>
        </a:xfrm>
        <a:prstGeom prst="roundRect">
          <a:avLst/>
        </a:prstGeom>
        <a:noFill/>
        <a:ln w="57150">
          <a:solidFill>
            <a:srgbClr val="BFBFBF"/>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100" b="1">
              <a:solidFill>
                <a:sysClr val="windowText" lastClr="000000"/>
              </a:solidFill>
            </a:rPr>
            <a:t>Go to Home</a:t>
          </a:r>
        </a:p>
      </xdr:txBody>
    </xdr:sp>
    <xdr:clientData/>
  </xdr:twoCellAnchor>
  <xdr:oneCellAnchor>
    <xdr:from>
      <xdr:col>6</xdr:col>
      <xdr:colOff>1018824</xdr:colOff>
      <xdr:row>2</xdr:row>
      <xdr:rowOff>185809</xdr:rowOff>
    </xdr:from>
    <xdr:ext cx="309897" cy="311888"/>
    <xdr:pic>
      <xdr:nvPicPr>
        <xdr:cNvPr id="12" name="Gráfico 6" descr="Gesto de toque duplo com preenchimento sólido">
          <a:extLst>
            <a:ext uri="{FF2B5EF4-FFF2-40B4-BE49-F238E27FC236}">
              <a16:creationId xmlns:a16="http://schemas.microsoft.com/office/drawing/2014/main" id="{59D3E28A-CFB8-4077-BEB0-EC3008935AA9}"/>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8517872" y="730095"/>
          <a:ext cx="309897" cy="311888"/>
        </a:xfrm>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twoCellAnchor>
    <xdr:from>
      <xdr:col>4</xdr:col>
      <xdr:colOff>2456826</xdr:colOff>
      <xdr:row>0</xdr:row>
      <xdr:rowOff>0</xdr:rowOff>
    </xdr:from>
    <xdr:to>
      <xdr:col>5</xdr:col>
      <xdr:colOff>1007279</xdr:colOff>
      <xdr:row>2</xdr:row>
      <xdr:rowOff>2042</xdr:rowOff>
    </xdr:to>
    <xdr:sp macro="" textlink="">
      <xdr:nvSpPr>
        <xdr:cNvPr id="17" name="Retângulo 3">
          <a:extLst>
            <a:ext uri="{FF2B5EF4-FFF2-40B4-BE49-F238E27FC236}">
              <a16:creationId xmlns:a16="http://schemas.microsoft.com/office/drawing/2014/main" id="{86C29DD3-4BC5-4E6F-AE3B-B9A7BAEE79A7}"/>
            </a:ext>
          </a:extLst>
        </xdr:cNvPr>
        <xdr:cNvSpPr/>
      </xdr:nvSpPr>
      <xdr:spPr>
        <a:xfrm>
          <a:off x="12252700" y="0"/>
          <a:ext cx="3155313" cy="543790"/>
        </a:xfrm>
        <a:prstGeom prst="rect">
          <a:avLst/>
        </a:prstGeom>
        <a:solidFill>
          <a:srgbClr val="BFBFBF"/>
        </a:solidFill>
        <a:ln>
          <a:solidFill>
            <a:srgbClr val="BFBFBF"/>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600" b="1">
              <a:solidFill>
                <a:schemeClr val="bg1"/>
              </a:solidFill>
              <a:latin typeface="Arial" panose="020B0604020202020204" pitchFamily="34" charset="0"/>
              <a:cs typeface="Arial" panose="020B0604020202020204" pitchFamily="34" charset="0"/>
            </a:rPr>
            <a:t>About AES </a:t>
          </a:r>
          <a:r>
            <a:rPr lang="pt-BR" sz="1600" b="0" baseline="0">
              <a:solidFill>
                <a:schemeClr val="bg1"/>
              </a:solidFill>
              <a:latin typeface="Arial" panose="020B0604020202020204" pitchFamily="34" charset="0"/>
              <a:cs typeface="Arial" panose="020B0604020202020204" pitchFamily="34" charset="0"/>
            </a:rPr>
            <a:t>|</a:t>
          </a:r>
          <a:r>
            <a:rPr lang="pt-BR" sz="1600" b="1" baseline="0">
              <a:solidFill>
                <a:schemeClr val="bg1"/>
              </a:solidFill>
              <a:latin typeface="Arial" panose="020B0604020202020204" pitchFamily="34" charset="0"/>
              <a:cs typeface="Arial" panose="020B0604020202020204" pitchFamily="34" charset="0"/>
            </a:rPr>
            <a:t> </a:t>
          </a:r>
          <a:r>
            <a:rPr lang="pt-BR" sz="1600" b="0" baseline="0">
              <a:solidFill>
                <a:schemeClr val="bg1"/>
              </a:solidFill>
              <a:latin typeface="Arial" panose="020B0604020202020204" pitchFamily="34" charset="0"/>
              <a:cs typeface="Arial" panose="020B0604020202020204" pitchFamily="34" charset="0"/>
            </a:rPr>
            <a:t>Stakeholders</a:t>
          </a:r>
          <a:endParaRPr lang="pt-BR" sz="1600" b="0">
            <a:solidFill>
              <a:schemeClr val="bg1"/>
            </a:solidFill>
            <a:latin typeface="Arial" panose="020B0604020202020204" pitchFamily="34" charset="0"/>
            <a:cs typeface="Arial" panose="020B0604020202020204" pitchFamily="34" charset="0"/>
          </a:endParaRPr>
        </a:p>
      </xdr:txBody>
    </xdr:sp>
    <xdr:clientData/>
  </xdr:twoCellAnchor>
  <xdr:twoCellAnchor>
    <xdr:from>
      <xdr:col>2</xdr:col>
      <xdr:colOff>520390</xdr:colOff>
      <xdr:row>0</xdr:row>
      <xdr:rowOff>158750</xdr:rowOff>
    </xdr:from>
    <xdr:to>
      <xdr:col>3</xdr:col>
      <xdr:colOff>1088572</xdr:colOff>
      <xdr:row>2</xdr:row>
      <xdr:rowOff>93030</xdr:rowOff>
    </xdr:to>
    <xdr:sp macro="" textlink="">
      <xdr:nvSpPr>
        <xdr:cNvPr id="2" name="CaixaDeTexto 6">
          <a:hlinkClick xmlns:r="http://schemas.openxmlformats.org/officeDocument/2006/relationships" r:id="rId1"/>
          <a:extLst>
            <a:ext uri="{FF2B5EF4-FFF2-40B4-BE49-F238E27FC236}">
              <a16:creationId xmlns:a16="http://schemas.microsoft.com/office/drawing/2014/main" id="{F86A90D1-1144-4B2E-9E7F-F08393DBFD6C}"/>
            </a:ext>
          </a:extLst>
        </xdr:cNvPr>
        <xdr:cNvSpPr txBox="1"/>
      </xdr:nvSpPr>
      <xdr:spPr>
        <a:xfrm>
          <a:off x="1949140" y="158750"/>
          <a:ext cx="6011039" cy="4785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100" b="1">
              <a:latin typeface="Arial" panose="020B0604020202020204" pitchFamily="34" charset="0"/>
              <a:cs typeface="Arial" panose="020B0604020202020204" pitchFamily="34" charset="0"/>
            </a:rPr>
            <a:t>Excel data tables - </a:t>
          </a:r>
          <a:r>
            <a:rPr lang="pt-BR" sz="1100" b="1" baseline="0">
              <a:latin typeface="Arial" panose="020B0604020202020204" pitchFamily="34" charset="0"/>
              <a:cs typeface="Arial" panose="020B0604020202020204" pitchFamily="34" charset="0"/>
            </a:rPr>
            <a:t>Sustainability Report 2023</a:t>
          </a:r>
        </a:p>
        <a:p>
          <a:endParaRPr lang="pt-BR" sz="600" b="1" baseline="0">
            <a:latin typeface="Arial" panose="020B0604020202020204" pitchFamily="34" charset="0"/>
            <a:cs typeface="Arial" panose="020B0604020202020204" pitchFamily="34" charset="0"/>
          </a:endParaRPr>
        </a:p>
        <a:p>
          <a:r>
            <a:rPr lang="pt-BR" sz="900">
              <a:solidFill>
                <a:sysClr val="windowText" lastClr="000000"/>
              </a:solidFill>
              <a:effectLst/>
              <a:latin typeface="Arial" panose="020B0604020202020204" pitchFamily="34" charset="0"/>
              <a:ea typeface="+mn-ea"/>
              <a:cs typeface="Arial" panose="020B0604020202020204" pitchFamily="34" charset="0"/>
            </a:rPr>
            <a:t>This</a:t>
          </a:r>
          <a:r>
            <a:rPr lang="pt-BR" sz="900" baseline="0">
              <a:solidFill>
                <a:sysClr val="windowText" lastClr="000000"/>
              </a:solidFill>
              <a:effectLst/>
              <a:latin typeface="Arial" panose="020B0604020202020204" pitchFamily="34" charset="0"/>
              <a:ea typeface="+mn-ea"/>
              <a:cs typeface="Arial" panose="020B0604020202020204" pitchFamily="34" charset="0"/>
            </a:rPr>
            <a:t> excel file is a complementary document for the </a:t>
          </a:r>
          <a:r>
            <a:rPr lang="pt-BR" sz="900" i="1" u="sng" baseline="0">
              <a:solidFill>
                <a:sysClr val="windowText" lastClr="000000"/>
              </a:solidFill>
              <a:effectLst/>
              <a:latin typeface="Arial" panose="020B0604020202020204" pitchFamily="34" charset="0"/>
              <a:ea typeface="+mn-ea"/>
              <a:cs typeface="Arial" panose="020B0604020202020204" pitchFamily="34" charset="0"/>
            </a:rPr>
            <a:t>Improving Lives Report 2023</a:t>
          </a:r>
          <a:r>
            <a:rPr lang="pt-BR" sz="900" i="1" u="none" baseline="0">
              <a:solidFill>
                <a:sysClr val="windowText" lastClr="000000"/>
              </a:solidFill>
              <a:effectLst/>
              <a:latin typeface="Arial" panose="020B0604020202020204" pitchFamily="34" charset="0"/>
              <a:ea typeface="+mn-ea"/>
              <a:cs typeface="Arial" panose="020B0604020202020204" pitchFamily="34" charset="0"/>
            </a:rPr>
            <a:t> </a:t>
          </a:r>
          <a:r>
            <a:rPr lang="pt-BR" sz="900" baseline="0">
              <a:solidFill>
                <a:sysClr val="windowText" lastClr="000000"/>
              </a:solidFill>
              <a:effectLst/>
              <a:latin typeface="Arial" panose="020B0604020202020204" pitchFamily="34" charset="0"/>
              <a:ea typeface="+mn-ea"/>
              <a:cs typeface="Arial" panose="020B0604020202020204" pitchFamily="34" charset="0"/>
            </a:rPr>
            <a:t>of The AES Corporation.</a:t>
          </a:r>
          <a:endParaRPr lang="pt-BR" sz="900">
            <a:solidFill>
              <a:srgbClr val="FF0000"/>
            </a:solidFill>
            <a:effectLst/>
            <a:latin typeface="Arial" panose="020B0604020202020204" pitchFamily="34" charset="0"/>
            <a:cs typeface="Arial" panose="020B0604020202020204" pitchFamily="34" charset="0"/>
          </a:endParaRPr>
        </a:p>
      </xdr:txBody>
    </xdr:sp>
    <xdr:clientData/>
  </xdr:twoCellAnchor>
  <xdr:twoCellAnchor>
    <xdr:from>
      <xdr:col>2</xdr:col>
      <xdr:colOff>520390</xdr:colOff>
      <xdr:row>2</xdr:row>
      <xdr:rowOff>108856</xdr:rowOff>
    </xdr:from>
    <xdr:to>
      <xdr:col>2</xdr:col>
      <xdr:colOff>4531179</xdr:colOff>
      <xdr:row>3</xdr:row>
      <xdr:rowOff>107420</xdr:rowOff>
    </xdr:to>
    <xdr:sp macro="" textlink="">
      <xdr:nvSpPr>
        <xdr:cNvPr id="3" name="CaixaDeTexto 6">
          <a:hlinkClick xmlns:r="http://schemas.openxmlformats.org/officeDocument/2006/relationships" r:id="rId2"/>
          <a:extLst>
            <a:ext uri="{FF2B5EF4-FFF2-40B4-BE49-F238E27FC236}">
              <a16:creationId xmlns:a16="http://schemas.microsoft.com/office/drawing/2014/main" id="{E8BD2BF0-6385-49D4-86C9-F6F145028C0B}"/>
            </a:ext>
          </a:extLst>
        </xdr:cNvPr>
        <xdr:cNvSpPr txBox="1"/>
      </xdr:nvSpPr>
      <xdr:spPr>
        <a:xfrm>
          <a:off x="1949140" y="653142"/>
          <a:ext cx="4010789" cy="2707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r>
            <a:rPr lang="pt-BR" sz="900" b="0">
              <a:solidFill>
                <a:sysClr val="windowText" lastClr="000000"/>
              </a:solidFill>
              <a:effectLst/>
              <a:latin typeface="Arial" panose="020B0604020202020204" pitchFamily="34" charset="0"/>
              <a:ea typeface="+mn-ea"/>
              <a:cs typeface="Arial" panose="020B0604020202020204" pitchFamily="34" charset="0"/>
            </a:rPr>
            <a:t>The</a:t>
          </a:r>
          <a:r>
            <a:rPr lang="pt-BR" sz="1800" b="0">
              <a:solidFill>
                <a:sysClr val="windowText" lastClr="000000"/>
              </a:solidFill>
              <a:effectLst/>
              <a:latin typeface="Arial" panose="020B0604020202020204" pitchFamily="34" charset="0"/>
              <a:ea typeface="+mn-ea"/>
              <a:cs typeface="Arial" panose="020B0604020202020204" pitchFamily="34" charset="0"/>
            </a:rPr>
            <a:t>☆</a:t>
          </a:r>
          <a:r>
            <a:rPr lang="pt-BR" sz="900" b="0">
              <a:solidFill>
                <a:sysClr val="windowText" lastClr="000000"/>
              </a:solidFill>
              <a:effectLst/>
              <a:latin typeface="Arial" panose="020B0604020202020204" pitchFamily="34" charset="0"/>
              <a:ea typeface="+mn-ea"/>
              <a:cs typeface="Arial" panose="020B0604020202020204" pitchFamily="34" charset="0"/>
            </a:rPr>
            <a:t>symbol indicates that the data has received a </a:t>
          </a:r>
          <a:r>
            <a:rPr lang="pt-BR" sz="900" b="0" i="1" u="sng">
              <a:solidFill>
                <a:sysClr val="windowText" lastClr="000000"/>
              </a:solidFill>
              <a:effectLst/>
              <a:latin typeface="Arial" panose="020B0604020202020204" pitchFamily="34" charset="0"/>
              <a:ea typeface="+mn-ea"/>
              <a:cs typeface="Arial" panose="020B0604020202020204" pitchFamily="34" charset="0"/>
            </a:rPr>
            <a:t>third-party assurance</a:t>
          </a:r>
          <a:r>
            <a:rPr lang="pt-BR" sz="900" b="0">
              <a:solidFill>
                <a:sysClr val="windowText" lastClr="000000"/>
              </a:solidFill>
              <a:effectLst/>
              <a:latin typeface="Arial" panose="020B0604020202020204" pitchFamily="34" charset="0"/>
              <a:ea typeface="+mn-ea"/>
              <a:cs typeface="Arial" panose="020B0604020202020204" pitchFamily="34" charset="0"/>
            </a:rPr>
            <a:t>.</a:t>
          </a:r>
          <a:endParaRPr lang="pt-BR" sz="900">
            <a:solidFill>
              <a:srgbClr val="FF0000"/>
            </a:solidFill>
            <a:effectLst/>
            <a:latin typeface="Arial" panose="020B0604020202020204" pitchFamily="34" charset="0"/>
            <a:cs typeface="Arial" panose="020B0604020202020204" pitchFamily="34" charset="0"/>
          </a:endParaRPr>
        </a:p>
      </xdr:txBody>
    </xdr:sp>
    <xdr:clientData/>
  </xdr:twoCellAnchor>
  <xdr:twoCellAnchor editAs="oneCell">
    <xdr:from>
      <xdr:col>1</xdr:col>
      <xdr:colOff>6350</xdr:colOff>
      <xdr:row>0</xdr:row>
      <xdr:rowOff>170155</xdr:rowOff>
    </xdr:from>
    <xdr:to>
      <xdr:col>2</xdr:col>
      <xdr:colOff>591655</xdr:colOff>
      <xdr:row>3</xdr:row>
      <xdr:rowOff>74256</xdr:rowOff>
    </xdr:to>
    <xdr:pic>
      <xdr:nvPicPr>
        <xdr:cNvPr id="15" name="Imagem 11">
          <a:extLst>
            <a:ext uri="{FF2B5EF4-FFF2-40B4-BE49-F238E27FC236}">
              <a16:creationId xmlns:a16="http://schemas.microsoft.com/office/drawing/2014/main" id="{4AFA5653-4865-44AB-B7F2-41EA668E7954}"/>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54000" y="170155"/>
          <a:ext cx="1756880" cy="727061"/>
        </a:xfrm>
        <a:prstGeom prst="rect">
          <a:avLst/>
        </a:prstGeom>
      </xdr:spPr>
    </xdr:pic>
    <xdr:clientData/>
  </xdr:twoCellAnchor>
  <xdr:twoCellAnchor>
    <xdr:from>
      <xdr:col>4</xdr:col>
      <xdr:colOff>3823320</xdr:colOff>
      <xdr:row>2</xdr:row>
      <xdr:rowOff>84371</xdr:rowOff>
    </xdr:from>
    <xdr:to>
      <xdr:col>5</xdr:col>
      <xdr:colOff>982571</xdr:colOff>
      <xdr:row>3</xdr:row>
      <xdr:rowOff>101173</xdr:rowOff>
    </xdr:to>
    <xdr:sp macro="" textlink="">
      <xdr:nvSpPr>
        <xdr:cNvPr id="14" name="Retângulo: Cantos Arredondados 5">
          <a:hlinkClick xmlns:r="http://schemas.openxmlformats.org/officeDocument/2006/relationships" r:id="rId4"/>
          <a:extLst>
            <a:ext uri="{FF2B5EF4-FFF2-40B4-BE49-F238E27FC236}">
              <a16:creationId xmlns:a16="http://schemas.microsoft.com/office/drawing/2014/main" id="{1EB7157B-2892-4BB8-88F2-E0563707154B}"/>
            </a:ext>
          </a:extLst>
        </xdr:cNvPr>
        <xdr:cNvSpPr/>
      </xdr:nvSpPr>
      <xdr:spPr>
        <a:xfrm>
          <a:off x="13619194" y="626119"/>
          <a:ext cx="1764111" cy="287676"/>
        </a:xfrm>
        <a:prstGeom prst="roundRect">
          <a:avLst/>
        </a:prstGeom>
        <a:noFill/>
        <a:ln w="57150">
          <a:solidFill>
            <a:srgbClr val="BFBFBF"/>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100" b="1">
              <a:solidFill>
                <a:sysClr val="windowText" lastClr="000000"/>
              </a:solidFill>
            </a:rPr>
            <a:t>Go to Home</a:t>
          </a:r>
        </a:p>
      </xdr:txBody>
    </xdr:sp>
    <xdr:clientData/>
  </xdr:twoCellAnchor>
  <xdr:oneCellAnchor>
    <xdr:from>
      <xdr:col>4</xdr:col>
      <xdr:colOff>3883596</xdr:colOff>
      <xdr:row>2</xdr:row>
      <xdr:rowOff>185513</xdr:rowOff>
    </xdr:from>
    <xdr:ext cx="309897" cy="311888"/>
    <xdr:pic>
      <xdr:nvPicPr>
        <xdr:cNvPr id="16" name="Gráfico 6" descr="Gesto de toque duplo com preenchimento sólido">
          <a:extLst>
            <a:ext uri="{FF2B5EF4-FFF2-40B4-BE49-F238E27FC236}">
              <a16:creationId xmlns:a16="http://schemas.microsoft.com/office/drawing/2014/main" id="{7841DE6F-D20A-45D6-9450-4F6A05BC2F15}"/>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13679470" y="727261"/>
          <a:ext cx="309897" cy="311888"/>
        </a:xfrm>
        <a:prstGeom prst="rect">
          <a:avLst/>
        </a:prstGeom>
      </xdr:spPr>
    </xdr:pic>
    <xdr:clientData/>
  </xdr:oneCellAnchor>
</xdr:wsDr>
</file>

<file path=xl/drawings/drawing9.xml><?xml version="1.0" encoding="utf-8"?>
<xdr:wsDr xmlns:xdr="http://schemas.openxmlformats.org/drawingml/2006/spreadsheetDrawing" xmlns:a="http://schemas.openxmlformats.org/drawingml/2006/main">
  <xdr:twoCellAnchor editAs="oneCell">
    <xdr:from>
      <xdr:col>4</xdr:col>
      <xdr:colOff>1936688</xdr:colOff>
      <xdr:row>0</xdr:row>
      <xdr:rowOff>0</xdr:rowOff>
    </xdr:from>
    <xdr:to>
      <xdr:col>4</xdr:col>
      <xdr:colOff>2481955</xdr:colOff>
      <xdr:row>2</xdr:row>
      <xdr:rowOff>145219</xdr:rowOff>
    </xdr:to>
    <xdr:pic>
      <xdr:nvPicPr>
        <xdr:cNvPr id="4" name="Picture 5">
          <a:extLst>
            <a:ext uri="{FF2B5EF4-FFF2-40B4-BE49-F238E27FC236}">
              <a16:creationId xmlns:a16="http://schemas.microsoft.com/office/drawing/2014/main" id="{590A95C3-E2F9-4238-B6A1-4C1E19E1D7E1}"/>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12795188" y="0"/>
          <a:ext cx="545267" cy="551619"/>
        </a:xfrm>
        <a:prstGeom prst="rect">
          <a:avLst/>
        </a:prstGeom>
        <a:ln>
          <a:noFill/>
        </a:ln>
      </xdr:spPr>
    </xdr:pic>
    <xdr:clientData/>
  </xdr:twoCellAnchor>
  <xdr:twoCellAnchor>
    <xdr:from>
      <xdr:col>4</xdr:col>
      <xdr:colOff>2551363</xdr:colOff>
      <xdr:row>0</xdr:row>
      <xdr:rowOff>9279</xdr:rowOff>
    </xdr:from>
    <xdr:to>
      <xdr:col>4</xdr:col>
      <xdr:colOff>5016817</xdr:colOff>
      <xdr:row>2</xdr:row>
      <xdr:rowOff>131850</xdr:rowOff>
    </xdr:to>
    <xdr:sp macro="" textlink="">
      <xdr:nvSpPr>
        <xdr:cNvPr id="104" name="Retângulo 2">
          <a:extLst>
            <a:ext uri="{FF2B5EF4-FFF2-40B4-BE49-F238E27FC236}">
              <a16:creationId xmlns:a16="http://schemas.microsoft.com/office/drawing/2014/main" id="{09BF5A08-7EE4-4168-8924-D15D1874B972}"/>
            </a:ext>
          </a:extLst>
        </xdr:cNvPr>
        <xdr:cNvSpPr/>
      </xdr:nvSpPr>
      <xdr:spPr>
        <a:xfrm>
          <a:off x="13409863" y="9279"/>
          <a:ext cx="2465454" cy="528971"/>
        </a:xfrm>
        <a:prstGeom prst="rect">
          <a:avLst/>
        </a:prstGeom>
        <a:solidFill>
          <a:srgbClr val="8C5CF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600" b="1">
              <a:solidFill>
                <a:schemeClr val="bg1"/>
              </a:solidFill>
              <a:latin typeface="Arial" panose="020B0604020202020204" pitchFamily="34" charset="0"/>
              <a:cs typeface="Arial" panose="020B0604020202020204" pitchFamily="34" charset="0"/>
            </a:rPr>
            <a:t>People </a:t>
          </a:r>
          <a:r>
            <a:rPr lang="pt-BR" sz="1600" b="0" baseline="0">
              <a:solidFill>
                <a:schemeClr val="bg1"/>
              </a:solidFill>
              <a:latin typeface="Arial" panose="020B0604020202020204" pitchFamily="34" charset="0"/>
              <a:cs typeface="Arial" panose="020B0604020202020204" pitchFamily="34" charset="0"/>
            </a:rPr>
            <a:t>|</a:t>
          </a:r>
          <a:r>
            <a:rPr lang="pt-BR" sz="1600" b="1" baseline="0">
              <a:solidFill>
                <a:schemeClr val="bg1"/>
              </a:solidFill>
              <a:latin typeface="Arial" panose="020B0604020202020204" pitchFamily="34" charset="0"/>
              <a:cs typeface="Arial" panose="020B0604020202020204" pitchFamily="34" charset="0"/>
            </a:rPr>
            <a:t> </a:t>
          </a:r>
          <a:r>
            <a:rPr lang="pt-BR" sz="1600" b="0" baseline="0">
              <a:solidFill>
                <a:schemeClr val="bg1"/>
              </a:solidFill>
              <a:latin typeface="Arial" panose="020B0604020202020204" pitchFamily="34" charset="0"/>
              <a:cs typeface="Arial" panose="020B0604020202020204" pitchFamily="34" charset="0"/>
            </a:rPr>
            <a:t>Index</a:t>
          </a:r>
          <a:endParaRPr lang="pt-BR" sz="1600" b="0">
            <a:solidFill>
              <a:schemeClr val="bg1"/>
            </a:solidFill>
            <a:latin typeface="Arial" panose="020B0604020202020204" pitchFamily="34" charset="0"/>
            <a:cs typeface="Arial" panose="020B0604020202020204" pitchFamily="34" charset="0"/>
          </a:endParaRPr>
        </a:p>
      </xdr:txBody>
    </xdr:sp>
    <xdr:clientData/>
  </xdr:twoCellAnchor>
  <xdr:twoCellAnchor>
    <xdr:from>
      <xdr:col>2</xdr:col>
      <xdr:colOff>1724472</xdr:colOff>
      <xdr:row>1</xdr:row>
      <xdr:rowOff>14627</xdr:rowOff>
    </xdr:from>
    <xdr:to>
      <xdr:col>3</xdr:col>
      <xdr:colOff>5790372</xdr:colOff>
      <xdr:row>4</xdr:row>
      <xdr:rowOff>185183</xdr:rowOff>
    </xdr:to>
    <xdr:sp macro="" textlink="">
      <xdr:nvSpPr>
        <xdr:cNvPr id="3" name="CaixaDeTexto 6">
          <a:hlinkClick xmlns:r="http://schemas.openxmlformats.org/officeDocument/2006/relationships" r:id="rId2"/>
          <a:extLst>
            <a:ext uri="{FF2B5EF4-FFF2-40B4-BE49-F238E27FC236}">
              <a16:creationId xmlns:a16="http://schemas.microsoft.com/office/drawing/2014/main" id="{A141D548-9DC6-4A45-B2B1-63E196C126B3}"/>
            </a:ext>
          </a:extLst>
        </xdr:cNvPr>
        <xdr:cNvSpPr txBox="1"/>
      </xdr:nvSpPr>
      <xdr:spPr>
        <a:xfrm>
          <a:off x="2009762" y="207888"/>
          <a:ext cx="6118146" cy="7503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100" b="1">
              <a:latin typeface="Arial" panose="020B0604020202020204" pitchFamily="34" charset="0"/>
              <a:cs typeface="Arial" panose="020B0604020202020204" pitchFamily="34" charset="0"/>
            </a:rPr>
            <a:t>Index</a:t>
          </a:r>
        </a:p>
        <a:p>
          <a:r>
            <a:rPr lang="pt-BR" sz="1100" b="1">
              <a:latin typeface="Arial" panose="020B0604020202020204" pitchFamily="34" charset="0"/>
              <a:cs typeface="Arial" panose="020B0604020202020204" pitchFamily="34" charset="0"/>
            </a:rPr>
            <a:t>Excel data tables - </a:t>
          </a:r>
          <a:r>
            <a:rPr lang="pt-BR" sz="1100" b="1" baseline="0">
              <a:latin typeface="Arial" panose="020B0604020202020204" pitchFamily="34" charset="0"/>
              <a:cs typeface="Arial" panose="020B0604020202020204" pitchFamily="34" charset="0"/>
            </a:rPr>
            <a:t>Sustainability Report 2023</a:t>
          </a:r>
        </a:p>
        <a:p>
          <a:endParaRPr lang="pt-BR" sz="600" b="1" baseline="0">
            <a:latin typeface="Arial" panose="020B0604020202020204" pitchFamily="34" charset="0"/>
            <a:cs typeface="Arial" panose="020B0604020202020204" pitchFamily="34" charset="0"/>
          </a:endParaRPr>
        </a:p>
        <a:p>
          <a:r>
            <a:rPr lang="pt-BR" sz="900">
              <a:solidFill>
                <a:sysClr val="windowText" lastClr="000000"/>
              </a:solidFill>
              <a:effectLst/>
              <a:latin typeface="Arial" panose="020B0604020202020204" pitchFamily="34" charset="0"/>
              <a:ea typeface="+mn-ea"/>
              <a:cs typeface="Arial" panose="020B0604020202020204" pitchFamily="34" charset="0"/>
            </a:rPr>
            <a:t>This</a:t>
          </a:r>
          <a:r>
            <a:rPr lang="pt-BR" sz="900" baseline="0">
              <a:solidFill>
                <a:sysClr val="windowText" lastClr="000000"/>
              </a:solidFill>
              <a:effectLst/>
              <a:latin typeface="Arial" panose="020B0604020202020204" pitchFamily="34" charset="0"/>
              <a:ea typeface="+mn-ea"/>
              <a:cs typeface="Arial" panose="020B0604020202020204" pitchFamily="34" charset="0"/>
            </a:rPr>
            <a:t> excel file is a complementary document for the </a:t>
          </a:r>
          <a:r>
            <a:rPr lang="pt-BR" sz="900" i="1" u="sng" baseline="0">
              <a:solidFill>
                <a:sysClr val="windowText" lastClr="000000"/>
              </a:solidFill>
              <a:effectLst/>
              <a:latin typeface="Arial" panose="020B0604020202020204" pitchFamily="34" charset="0"/>
              <a:ea typeface="+mn-ea"/>
              <a:cs typeface="Arial" panose="020B0604020202020204" pitchFamily="34" charset="0"/>
            </a:rPr>
            <a:t>Improving Lives Report 2023</a:t>
          </a:r>
          <a:r>
            <a:rPr lang="pt-BR" sz="900" i="0" u="none" baseline="0">
              <a:solidFill>
                <a:sysClr val="windowText" lastClr="000000"/>
              </a:solidFill>
              <a:effectLst/>
              <a:latin typeface="Arial" panose="020B0604020202020204" pitchFamily="34" charset="0"/>
              <a:ea typeface="+mn-ea"/>
              <a:cs typeface="Arial" panose="020B0604020202020204" pitchFamily="34" charset="0"/>
            </a:rPr>
            <a:t> </a:t>
          </a:r>
          <a:r>
            <a:rPr lang="pt-BR" sz="900" baseline="0">
              <a:solidFill>
                <a:sysClr val="windowText" lastClr="000000"/>
              </a:solidFill>
              <a:effectLst/>
              <a:latin typeface="Arial" panose="020B0604020202020204" pitchFamily="34" charset="0"/>
              <a:ea typeface="+mn-ea"/>
              <a:cs typeface="Arial" panose="020B0604020202020204" pitchFamily="34" charset="0"/>
            </a:rPr>
            <a:t>of The AES Corporation.</a:t>
          </a:r>
          <a:endParaRPr lang="pt-BR" sz="900">
            <a:solidFill>
              <a:srgbClr val="FF0000"/>
            </a:solidFill>
            <a:effectLst/>
            <a:latin typeface="Arial" panose="020B0604020202020204" pitchFamily="34" charset="0"/>
            <a:cs typeface="Arial" panose="020B0604020202020204" pitchFamily="34" charset="0"/>
          </a:endParaRPr>
        </a:p>
      </xdr:txBody>
    </xdr:sp>
    <xdr:clientData/>
  </xdr:twoCellAnchor>
  <xdr:twoCellAnchor>
    <xdr:from>
      <xdr:col>4</xdr:col>
      <xdr:colOff>3262100</xdr:colOff>
      <xdr:row>3</xdr:row>
      <xdr:rowOff>51141</xdr:rowOff>
    </xdr:from>
    <xdr:to>
      <xdr:col>4</xdr:col>
      <xdr:colOff>4973677</xdr:colOff>
      <xdr:row>4</xdr:row>
      <xdr:rowOff>147654</xdr:rowOff>
    </xdr:to>
    <xdr:sp macro="" textlink="">
      <xdr:nvSpPr>
        <xdr:cNvPr id="107" name="Retângulo: Cantos Arredondados 3">
          <a:hlinkClick xmlns:r="http://schemas.openxmlformats.org/officeDocument/2006/relationships" r:id="rId3"/>
          <a:extLst>
            <a:ext uri="{FF2B5EF4-FFF2-40B4-BE49-F238E27FC236}">
              <a16:creationId xmlns:a16="http://schemas.microsoft.com/office/drawing/2014/main" id="{A86E72F1-E942-4D43-BE46-A45D46A01980}"/>
            </a:ext>
          </a:extLst>
        </xdr:cNvPr>
        <xdr:cNvSpPr/>
      </xdr:nvSpPr>
      <xdr:spPr>
        <a:xfrm>
          <a:off x="14120600" y="660741"/>
          <a:ext cx="1711577" cy="299713"/>
        </a:xfrm>
        <a:prstGeom prst="roundRect">
          <a:avLst/>
        </a:prstGeom>
        <a:noFill/>
        <a:ln w="57150">
          <a:solidFill>
            <a:srgbClr val="8C5CF2"/>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100" b="1">
              <a:solidFill>
                <a:sysClr val="windowText" lastClr="000000"/>
              </a:solidFill>
            </a:rPr>
            <a:t>Go to Home</a:t>
          </a:r>
        </a:p>
      </xdr:txBody>
    </xdr:sp>
    <xdr:clientData/>
  </xdr:twoCellAnchor>
  <xdr:twoCellAnchor editAs="oneCell">
    <xdr:from>
      <xdr:col>4</xdr:col>
      <xdr:colOff>3317586</xdr:colOff>
      <xdr:row>3</xdr:row>
      <xdr:rowOff>165111</xdr:rowOff>
    </xdr:from>
    <xdr:to>
      <xdr:col>4</xdr:col>
      <xdr:colOff>3626114</xdr:colOff>
      <xdr:row>4</xdr:row>
      <xdr:rowOff>289241</xdr:rowOff>
    </xdr:to>
    <xdr:pic>
      <xdr:nvPicPr>
        <xdr:cNvPr id="106" name="Gráfico 4" descr="Gesto de toque duplo com preenchimento sólido">
          <a:extLst>
            <a:ext uri="{FF2B5EF4-FFF2-40B4-BE49-F238E27FC236}">
              <a16:creationId xmlns:a16="http://schemas.microsoft.com/office/drawing/2014/main" id="{1046C1A5-88BE-4098-9EE7-4BA31C324EC2}"/>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 uri="{96DAC541-7B7A-43D3-8B79-37D633B846F1}">
              <asvg:svgBlip xmlns:asvg="http://schemas.microsoft.com/office/drawing/2016/SVG/main" r:embed="rId5"/>
            </a:ext>
          </a:extLst>
        </a:blip>
        <a:stretch>
          <a:fillRect/>
        </a:stretch>
      </xdr:blipFill>
      <xdr:spPr>
        <a:xfrm>
          <a:off x="14176086" y="774711"/>
          <a:ext cx="308528" cy="327330"/>
        </a:xfrm>
        <a:prstGeom prst="rect">
          <a:avLst/>
        </a:prstGeom>
      </xdr:spPr>
    </xdr:pic>
    <xdr:clientData/>
  </xdr:twoCellAnchor>
  <xdr:twoCellAnchor editAs="oneCell">
    <xdr:from>
      <xdr:col>1</xdr:col>
      <xdr:colOff>63499</xdr:colOff>
      <xdr:row>0</xdr:row>
      <xdr:rowOff>116416</xdr:rowOff>
    </xdr:from>
    <xdr:to>
      <xdr:col>2</xdr:col>
      <xdr:colOff>1718535</xdr:colOff>
      <xdr:row>4</xdr:row>
      <xdr:rowOff>46569</xdr:rowOff>
    </xdr:to>
    <xdr:pic>
      <xdr:nvPicPr>
        <xdr:cNvPr id="2" name="Imagem 11">
          <a:extLst>
            <a:ext uri="{FF2B5EF4-FFF2-40B4-BE49-F238E27FC236}">
              <a16:creationId xmlns:a16="http://schemas.microsoft.com/office/drawing/2014/main" id="{CAB626C2-458E-4DDD-B703-B9831E21EA85}"/>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211666" y="116416"/>
          <a:ext cx="1782036" cy="734486"/>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o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aes.com/sustainability-resources/2023-AES-Improving-Lives-Report.pdf" TargetMode="Externa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8" Type="http://schemas.openxmlformats.org/officeDocument/2006/relationships/hyperlink" Target="https://www.greatplacetowork.com.co/es/listas/los-mejores-lugares-para-trabajar-en-colombia/2022" TargetMode="External"/><Relationship Id="rId13" Type="http://schemas.openxmlformats.org/officeDocument/2006/relationships/hyperlink" Target="https://greatplacetoworkcarca.com/es/lista-los-mejores-lugares-para-trabajar-para-mujeres-2023/" TargetMode="External"/><Relationship Id="rId3" Type="http://schemas.openxmlformats.org/officeDocument/2006/relationships/hyperlink" Target="https://greatplacetoworkcarca.com/es/lista-los-mejores-lugares-para-trabajar-en-republica-dominicana-y-caribe-2023/" TargetMode="External"/><Relationship Id="rId7" Type="http://schemas.openxmlformats.org/officeDocument/2006/relationships/hyperlink" Target="https://greatplacetoworkcarca.com/es/lista-los-mejores-lugares-para-trabajar-en-republica-dominicana-y-caribe-2023/" TargetMode="External"/><Relationship Id="rId12" Type="http://schemas.openxmlformats.org/officeDocument/2006/relationships/hyperlink" Target="https://www.linkedin.com/posts/aesbulgaria_dear-friends-we-are-proud-that-aes-bulgaria-activity-7080143216016039936-u0tk/?trk=public_profile_like_view" TargetMode="External"/><Relationship Id="rId2" Type="http://schemas.openxmlformats.org/officeDocument/2006/relationships/hyperlink" Target="https://www.greatplacetowork.com/certified-company/1001605" TargetMode="External"/><Relationship Id="rId16" Type="http://schemas.openxmlformats.org/officeDocument/2006/relationships/drawing" Target="../drawings/drawing11.xml"/><Relationship Id="rId1" Type="http://schemas.openxmlformats.org/officeDocument/2006/relationships/printerSettings" Target="../printerSettings/printerSettings5.bin"/><Relationship Id="rId6" Type="http://schemas.openxmlformats.org/officeDocument/2006/relationships/hyperlink" Target="https://ematregional.com/el-salvador/" TargetMode="External"/><Relationship Id="rId11" Type="http://schemas.openxmlformats.org/officeDocument/2006/relationships/hyperlink" Target="https://certificaciones.greatplacetowork.com.ar/aes-argentina" TargetMode="External"/><Relationship Id="rId5" Type="http://schemas.openxmlformats.org/officeDocument/2006/relationships/hyperlink" Target="https://greatplacetowork.com.mx/empresas-certificadas/showprofile/?tok=E30BD0E33DB348DAB3F2E9C733511742BA25E0C2DC8A4E74A21FA049D3F91B1F84553646C7AC4A1CB4757C3EA1005BE6&amp;lang=ES" TargetMode="External"/><Relationship Id="rId15" Type="http://schemas.openxmlformats.org/officeDocument/2006/relationships/printerSettings" Target="../printerSettings/printerSettings6.bin"/><Relationship Id="rId10" Type="http://schemas.openxmlformats.org/officeDocument/2006/relationships/hyperlink" Target="https://employeeexperience.fia.com.br/lugares-incriveis-para-trabalhar-2023/" TargetMode="External"/><Relationship Id="rId4" Type="http://schemas.openxmlformats.org/officeDocument/2006/relationships/hyperlink" Target="https://greatplacetoworkcarca.com/es/lista-los-mejores-lugares-para-trabajar-en-panama-2023/" TargetMode="External"/><Relationship Id="rId9" Type="http://schemas.openxmlformats.org/officeDocument/2006/relationships/hyperlink" Target="https://www.greatplacetowork.cl/listas/mejores-lugares-para-trabajar-en-chile-2022-251-a-1000/" TargetMode="External"/><Relationship Id="rId14" Type="http://schemas.openxmlformats.org/officeDocument/2006/relationships/hyperlink" Target="https://www.greatplacetowork.cl/listas/mejores-lugares-para-trabajar-para-mujeres-2023-251-a-1000-colaboradores/"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8" Type="http://schemas.openxmlformats.org/officeDocument/2006/relationships/hyperlink" Target="https://seia.sea.gob.cl/expediente/ficha/fichaPrincipal.php?modo=normal&amp;id_expediente=2129273734" TargetMode="External"/><Relationship Id="rId3" Type="http://schemas.openxmlformats.org/officeDocument/2006/relationships/hyperlink" Target="https://gaia.idema.rn.gov.br/Documentos/rimas/rocha/2023_RIMA_0000194568_155018.zip" TargetMode="External"/><Relationship Id="rId7" Type="http://schemas.openxmlformats.org/officeDocument/2006/relationships/hyperlink" Target="http://portal-prefasia.miambiente.gob.pa/miambiente_prefasiadocumentos/Content/Documentos/27302.pdf" TargetMode="External"/><Relationship Id="rId12" Type="http://schemas.openxmlformats.org/officeDocument/2006/relationships/drawing" Target="../drawings/drawing16.xml"/><Relationship Id="rId2" Type="http://schemas.openxmlformats.org/officeDocument/2006/relationships/hyperlink" Target="https://www.aesdominicana.com/sites/aesdominicana/files/2024-02/EIA%20Parque%20Solar%20Mirasol%20_AES%20Dominicana%202_compressed.pdf" TargetMode="External"/><Relationship Id="rId1" Type="http://schemas.openxmlformats.org/officeDocument/2006/relationships/hyperlink" Target="https://www.aesdominicana.com/sites/aesdominicana/files/2024-02/EIA%20Parque%20Solar%20Peravia%20I_AES%20Dominicana%202.pdf" TargetMode="External"/><Relationship Id="rId6" Type="http://schemas.openxmlformats.org/officeDocument/2006/relationships/hyperlink" Target="http://portal-prefasia.miambiente.gob.pa/miambiente_prefasiadocumentos/Content/Documentos/73705.pdf" TargetMode="External"/><Relationship Id="rId11" Type="http://schemas.openxmlformats.org/officeDocument/2006/relationships/hyperlink" Target="https://seia.sea.gob.cl/expediente/ficha/fichaPrincipal.php?modo=ficha&amp;id_expediente=6581267" TargetMode="External"/><Relationship Id="rId5" Type="http://schemas.openxmlformats.org/officeDocument/2006/relationships/hyperlink" Target="http://prefasia.miambiente.gob.pa/consultas/" TargetMode="External"/><Relationship Id="rId10" Type="http://schemas.openxmlformats.org/officeDocument/2006/relationships/hyperlink" Target="https://seia.sea.gob.cl/expediente/ficha/fichaPrincipal.php?modo=normal&amp;id_expediente=2145470944" TargetMode="External"/><Relationship Id="rId4" Type="http://schemas.openxmlformats.org/officeDocument/2006/relationships/hyperlink" Target="http://portal-prefasia.miambiente.gob.pa/miambiente_prefasiadocumentos/Content/Documentos/76452.pdf" TargetMode="External"/><Relationship Id="rId9" Type="http://schemas.openxmlformats.org/officeDocument/2006/relationships/hyperlink" Target="https://seia.sea.gob.cl/expediente/ficha/fichaPrincipal.php?modo=ficha&amp;id_expediente=2151522892" TargetMode="External"/></Relationships>
</file>

<file path=xl/worksheets/_rels/sheet17.xml.rels><?xml version="1.0" encoding="UTF-8" standalone="yes"?>
<Relationships xmlns="http://schemas.openxmlformats.org/package/2006/relationships"><Relationship Id="rId3" Type="http://schemas.openxmlformats.org/officeDocument/2006/relationships/drawing" Target="../drawings/drawing17.xml"/><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vmlDrawing" Target="../drawings/vmlDrawing3.vml"/></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hyperlink" Target="https://s202.q4cdn.com/986265382/files/doc_financials/2023/ar/2023-annual-report-wrap-10-K-FINAL.pdf" TargetMode="External"/></Relationships>
</file>

<file path=xl/worksheets/_rels/sheet19.xml.rels><?xml version="1.0" encoding="UTF-8" standalone="yes"?>
<Relationships xmlns="http://schemas.openxmlformats.org/package/2006/relationships"><Relationship Id="rId3" Type="http://schemas.openxmlformats.org/officeDocument/2006/relationships/drawing" Target="../drawings/drawing19.xml"/><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bin"/><Relationship Id="rId3" Type="http://schemas.openxmlformats.org/officeDocument/2006/relationships/hyperlink" Target="https://s202.q4cdn.com/986265382/files/doc_financials/2023/q4/2023-Form-10-K-As-Filed-02-26-24.pdf" TargetMode="External"/><Relationship Id="rId7" Type="http://schemas.openxmlformats.org/officeDocument/2006/relationships/hyperlink" Target="https://www.aes.com/investors" TargetMode="External"/><Relationship Id="rId2" Type="http://schemas.openxmlformats.org/officeDocument/2006/relationships/hyperlink" Target="https://www.aes.com/sustainability-resources" TargetMode="External"/><Relationship Id="rId1" Type="http://schemas.openxmlformats.org/officeDocument/2006/relationships/printerSettings" Target="../printerSettings/printerSettings1.bin"/><Relationship Id="rId6" Type="http://schemas.openxmlformats.org/officeDocument/2006/relationships/hyperlink" Target="https://www.aes.com/sustainability-resources/2023-AES-Improving-Lives-Report.pdf" TargetMode="External"/><Relationship Id="rId5" Type="http://schemas.openxmlformats.org/officeDocument/2006/relationships/hyperlink" Target="https://s202.q4cdn.com/986265382/files/doc_financials/2023/ar/2024-Definitive-Proxy-Statement.pdf" TargetMode="External"/><Relationship Id="rId10" Type="http://schemas.openxmlformats.org/officeDocument/2006/relationships/vmlDrawing" Target="../drawings/vmlDrawing1.vml"/><Relationship Id="rId4" Type="http://schemas.openxmlformats.org/officeDocument/2006/relationships/hyperlink" Target="https://www.aes.com/sites/aes.com/files/2023-03/values_guide-eng_web.pdf" TargetMode="External"/><Relationship Id="rId9"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hyperlink" Target="https://www.aes.com/sustainability" TargetMode="Externa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7.xml.rels><?xml version="1.0" encoding="UTF-8" standalone="yes"?>
<Relationships xmlns="http://schemas.openxmlformats.org/package/2006/relationships"><Relationship Id="rId13" Type="http://schemas.openxmlformats.org/officeDocument/2006/relationships/hyperlink" Target="https://www.aes.com/sustainability-resources/2023-AES-Improving-Lives-Report.pdf" TargetMode="External"/><Relationship Id="rId18" Type="http://schemas.openxmlformats.org/officeDocument/2006/relationships/hyperlink" Target="https://www.aes.com/sites/aes.com/files/2023-10/AES%20Corporate%20Governance%20Guidelines%202023_1.pdf" TargetMode="External"/><Relationship Id="rId26" Type="http://schemas.openxmlformats.org/officeDocument/2006/relationships/hyperlink" Target="https://www.aes.com/sites/aes.com/files/2023-03/values_guide-eng_web.pdf" TargetMode="External"/><Relationship Id="rId3" Type="http://schemas.openxmlformats.org/officeDocument/2006/relationships/hyperlink" Target="https://www.aes.com/sustainability-resources/2023-AES-Improving-Lives-Report.pdf" TargetMode="External"/><Relationship Id="rId21" Type="http://schemas.openxmlformats.org/officeDocument/2006/relationships/hyperlink" Target="https://www.aes.com/sites/aes.com/files/2023-10/AES%20Governance%20Committee%20Charter%202023.pdf" TargetMode="External"/><Relationship Id="rId7" Type="http://schemas.openxmlformats.org/officeDocument/2006/relationships/hyperlink" Target="https://www.aes.com/sustainability-resources/2023-AES-Improving-Lives-Report.pdf" TargetMode="External"/><Relationship Id="rId12" Type="http://schemas.openxmlformats.org/officeDocument/2006/relationships/hyperlink" Target="https://www.aes.com/sustainability-resources/2023-AES-Improving-Lives-Report.pdf" TargetMode="External"/><Relationship Id="rId17" Type="http://schemas.openxmlformats.org/officeDocument/2006/relationships/hyperlink" Target="https://s202.q4cdn.com/986265382/files/doc_financials/2023/ar/2024-Definitive-Proxy-Statement.pdf" TargetMode="External"/><Relationship Id="rId25" Type="http://schemas.openxmlformats.org/officeDocument/2006/relationships/hyperlink" Target="https://s202.q4cdn.com/986265382/files/doc_financials/2023/ar/2024-Definitive-Proxy-Statement.pdf" TargetMode="External"/><Relationship Id="rId33" Type="http://schemas.openxmlformats.org/officeDocument/2006/relationships/drawing" Target="../drawings/drawing27.xml"/><Relationship Id="rId2" Type="http://schemas.openxmlformats.org/officeDocument/2006/relationships/hyperlink" Target="https://www.aes.com/sustainability-resources/2023-AES-Improving-Lives-Report.pdf" TargetMode="External"/><Relationship Id="rId16" Type="http://schemas.openxmlformats.org/officeDocument/2006/relationships/hyperlink" Target="https://s202.q4cdn.com/986265382/files/doc_financials/2023/ar/2024-Definitive-Proxy-Statement.pdf" TargetMode="External"/><Relationship Id="rId20" Type="http://schemas.openxmlformats.org/officeDocument/2006/relationships/hyperlink" Target="https://www.aes.com/sites/aes.com/files/2023-10/AES%20Governance%20Committee%20Charter%202023.pdf" TargetMode="External"/><Relationship Id="rId29" Type="http://schemas.openxmlformats.org/officeDocument/2006/relationships/hyperlink" Target="https://www.aes.com/sustainability/our-people/occupational-health-and-safety" TargetMode="External"/><Relationship Id="rId1" Type="http://schemas.openxmlformats.org/officeDocument/2006/relationships/hyperlink" Target="https://www.aes.com/sustainability-resources/2023-AES-Improving-Lives-Report.pdf" TargetMode="External"/><Relationship Id="rId6" Type="http://schemas.openxmlformats.org/officeDocument/2006/relationships/hyperlink" Target="https://www.aes.com/sustainability-resources/2023-AES-Improving-Lives-Report.pdf" TargetMode="External"/><Relationship Id="rId11" Type="http://schemas.openxmlformats.org/officeDocument/2006/relationships/hyperlink" Target="https://www.aes.com/sustainability-resources/2023-AES-Improving-Lives-Report.pdf" TargetMode="External"/><Relationship Id="rId24" Type="http://schemas.openxmlformats.org/officeDocument/2006/relationships/hyperlink" Target="https://s202.q4cdn.com/986265382/files/doc_financials/2023/ar/2024-Definitive-Proxy-Statement.pdf" TargetMode="External"/><Relationship Id="rId32" Type="http://schemas.openxmlformats.org/officeDocument/2006/relationships/hyperlink" Target="https://s202.q4cdn.com/986265382/files/doc_financials/2023/ar/2023-annual-report-wrap-10-K-FINAL.pdf" TargetMode="External"/><Relationship Id="rId5" Type="http://schemas.openxmlformats.org/officeDocument/2006/relationships/hyperlink" Target="https://www.aes.com/sustainability-resources/2023-AES-Improving-Lives-Report.pdf" TargetMode="External"/><Relationship Id="rId15" Type="http://schemas.openxmlformats.org/officeDocument/2006/relationships/hyperlink" Target="https://s202.q4cdn.com/986265382/files/doc_financials/2023/ar/2024-Definitive-Proxy-Statement.pdf" TargetMode="External"/><Relationship Id="rId23" Type="http://schemas.openxmlformats.org/officeDocument/2006/relationships/hyperlink" Target="https://s202.q4cdn.com/986265382/files/doc_financials/2023/ar/2024-Definitive-Proxy-Statement.pdf" TargetMode="External"/><Relationship Id="rId28" Type="http://schemas.openxmlformats.org/officeDocument/2006/relationships/hyperlink" Target="https://s202.q4cdn.com/986265382/files/doc_financials/2023/ar/2024-Definitive-Proxy-Statement.pdf" TargetMode="External"/><Relationship Id="rId10" Type="http://schemas.openxmlformats.org/officeDocument/2006/relationships/hyperlink" Target="https://www.aes.com/sustainability-resources/2023-AES-Improving-Lives-Report.pdf" TargetMode="External"/><Relationship Id="rId19" Type="http://schemas.openxmlformats.org/officeDocument/2006/relationships/hyperlink" Target="https://www.aes.com/sites/aes.com/files/2023-10/AES%20Governance%20Committee%20Charter%202023.pdf" TargetMode="External"/><Relationship Id="rId31" Type="http://schemas.openxmlformats.org/officeDocument/2006/relationships/hyperlink" Target="https://s202.q4cdn.com/986265382/files/doc_financials/2023/ar/2023-annual-report-wrap-10-K-FINAL.pdf" TargetMode="External"/><Relationship Id="rId4" Type="http://schemas.openxmlformats.org/officeDocument/2006/relationships/hyperlink" Target="https://www.aes.com/sustainability-resources/2023-AES-Improving-Lives-Report.pdf" TargetMode="External"/><Relationship Id="rId9" Type="http://schemas.openxmlformats.org/officeDocument/2006/relationships/hyperlink" Target="https://www.aes.com/sustainability-resources/2023-AES-Improving-Lives-Report.pdf" TargetMode="External"/><Relationship Id="rId14" Type="http://schemas.openxmlformats.org/officeDocument/2006/relationships/hyperlink" Target="https://s202.q4cdn.com/986265382/files/doc_financials/2023/ar/2024-Definitive-Proxy-Statement.pdf" TargetMode="External"/><Relationship Id="rId22" Type="http://schemas.openxmlformats.org/officeDocument/2006/relationships/hyperlink" Target="https://s202.q4cdn.com/986265382/files/doc_financials/2023/ar/2024-Definitive-Proxy-Statement.pdf" TargetMode="External"/><Relationship Id="rId27" Type="http://schemas.openxmlformats.org/officeDocument/2006/relationships/hyperlink" Target="https://www.aes.com/sites/aes.com/files/2023-03/aes_human-rights-policy_vdef_0_2.pdf" TargetMode="External"/><Relationship Id="rId30" Type="http://schemas.openxmlformats.org/officeDocument/2006/relationships/hyperlink" Target="https://s202.q4cdn.com/986265382/files/doc_financials/2023/ar/2024-Definitive-Proxy-Statement.pdf" TargetMode="External"/><Relationship Id="rId8" Type="http://schemas.openxmlformats.org/officeDocument/2006/relationships/hyperlink" Target="https://www.aes.com/sustainability-resources/2023-AES-Improving-Lives-Report.pdf" TargetMode="External"/></Relationships>
</file>

<file path=xl/worksheets/_rels/sheet28.xml.rels><?xml version="1.0" encoding="UTF-8" standalone="yes"?>
<Relationships xmlns="http://schemas.openxmlformats.org/package/2006/relationships"><Relationship Id="rId3" Type="http://schemas.openxmlformats.org/officeDocument/2006/relationships/hyperlink" Target="https://www.aes.com/sustainability-resources/2023-AES-Improving-Lives-Report.pdf" TargetMode="External"/><Relationship Id="rId2" Type="http://schemas.openxmlformats.org/officeDocument/2006/relationships/hyperlink" Target="https://www.aes.com/sustainability-resources/2023-AES-Improving-Lives-Report.pdf" TargetMode="External"/><Relationship Id="rId1" Type="http://schemas.openxmlformats.org/officeDocument/2006/relationships/hyperlink" Target="https://www.aes.com/sustainability-resources/2023-AES-Improving-Lives-Report.pdf" TargetMode="External"/><Relationship Id="rId5" Type="http://schemas.openxmlformats.org/officeDocument/2006/relationships/drawing" Target="../drawings/drawing28.xml"/><Relationship Id="rId4" Type="http://schemas.openxmlformats.org/officeDocument/2006/relationships/hyperlink" Target="https://www.aes.com/sustainability-resources/2023-AES-Improving-Lives-Report.pdf" TargetMode="Externa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 Id="rId4"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hyperlink" Target="https://s202.q4cdn.com/986265382/files/doc_financials/2023/ar/2023-annual-report-wrap-10-K-FINAL.pdf" TargetMode="Externa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BF7C41-2569-423C-9ECC-F99A3A2EC415}">
  <sheetPr>
    <tabColor rgb="FFFFFFFF"/>
  </sheetPr>
  <dimension ref="A1:F10"/>
  <sheetViews>
    <sheetView showGridLines="0" tabSelected="1" zoomScale="50" zoomScaleNormal="50" workbookViewId="0">
      <selection activeCell="A2" sqref="A2"/>
    </sheetView>
  </sheetViews>
  <sheetFormatPr defaultColWidth="9.1796875" defaultRowHeight="15.5" x14ac:dyDescent="0.35"/>
  <cols>
    <col min="1" max="1" width="2.1796875" style="92" customWidth="1"/>
    <col min="2" max="2" width="1.81640625" style="92" customWidth="1"/>
    <col min="3" max="3" width="19" style="92" customWidth="1"/>
    <col min="4" max="4" width="29.453125" style="98" customWidth="1"/>
    <col min="5" max="5" width="125.54296875" style="92" customWidth="1"/>
    <col min="6" max="6" width="68.453125" style="97" customWidth="1"/>
    <col min="7" max="16383" width="9.1796875" style="92"/>
    <col min="16384" max="16384" width="9.1796875" style="92" bestFit="1"/>
  </cols>
  <sheetData>
    <row r="1" spans="1:6" x14ac:dyDescent="0.35">
      <c r="A1" s="91"/>
      <c r="D1" s="93"/>
      <c r="F1" s="94"/>
    </row>
    <row r="2" spans="1:6" x14ac:dyDescent="0.35">
      <c r="D2" s="95"/>
      <c r="E2" s="96"/>
    </row>
    <row r="3" spans="1:6" x14ac:dyDescent="0.35">
      <c r="E3" s="99"/>
    </row>
    <row r="4" spans="1:6" x14ac:dyDescent="0.35">
      <c r="E4" s="99"/>
    </row>
    <row r="5" spans="1:6" x14ac:dyDescent="0.35">
      <c r="E5" s="100"/>
    </row>
    <row r="6" spans="1:6" x14ac:dyDescent="0.35">
      <c r="E6" s="100"/>
    </row>
    <row r="7" spans="1:6" x14ac:dyDescent="0.35">
      <c r="E7" s="100"/>
    </row>
    <row r="8" spans="1:6" ht="18" x14ac:dyDescent="0.35">
      <c r="E8" s="101" t="s">
        <v>0</v>
      </c>
    </row>
    <row r="10" spans="1:6" x14ac:dyDescent="0.35">
      <c r="D10" s="835" t="s">
        <v>1</v>
      </c>
      <c r="E10" s="835"/>
    </row>
  </sheetData>
  <sheetProtection algorithmName="SHA-512" hashValue="1rae0yTAs88gjrTLunx08b7G0gXqVLVv9peGFHtz7TEuMMd+Udm8lv5LnmwEUh93GMB7K8Oj5XqeQy/ExhJFfQ==" saltValue="fWLWbB0qjljo9ZZ8ppBJ8w==" spinCount="100000" sheet="1" objects="1" scenarios="1"/>
  <customSheetViews>
    <customSheetView guid="{2ED3A9CB-81A9-4973-8A42-E9BC13885177}" scale="70" showGridLines="0">
      <selection sqref="A1:E45"/>
      <pageMargins left="0" right="0" top="0" bottom="0" header="0" footer="0"/>
    </customSheetView>
  </customSheetViews>
  <mergeCells count="1">
    <mergeCell ref="D10:E10"/>
  </mergeCells>
  <dataValidations count="1">
    <dataValidation type="list" allowBlank="1" showInputMessage="1" showErrorMessage="1" sqref="E1" xr:uid="{DE315A9A-BFC0-46EC-AE96-EA7F25481663}">
      <formula1>$D$1:$D$2</formula1>
    </dataValidation>
  </dataValidations>
  <hyperlinks>
    <hyperlink ref="D10" r:id="rId1" display="This excel file is a complementary document for the Improving Lives Report 2023(LINK) of The AES Corporation" xr:uid="{6692244C-974A-41C9-8863-036342444D0C}"/>
  </hyperlinks>
  <pageMargins left="0.511811024" right="0.511811024" top="0.78740157499999996" bottom="0.78740157499999996" header="0.31496062000000002" footer="0.31496062000000002"/>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B0EBCE-82F0-40DD-B651-EB69C26B5BB4}">
  <sheetPr>
    <tabColor rgb="FFC6AEF9"/>
  </sheetPr>
  <dimension ref="A1:AO94"/>
  <sheetViews>
    <sheetView showGridLines="0" zoomScale="50" zoomScaleNormal="50" workbookViewId="0">
      <selection activeCell="U19" sqref="U19"/>
    </sheetView>
  </sheetViews>
  <sheetFormatPr defaultColWidth="9.1796875" defaultRowHeight="16" customHeight="1" x14ac:dyDescent="0.35"/>
  <cols>
    <col min="1" max="1" width="3.54296875" style="1" customWidth="1"/>
    <col min="2" max="2" width="31" style="2" customWidth="1"/>
    <col min="3" max="3" width="26.1796875" style="3" customWidth="1"/>
    <col min="4" max="11" width="7.54296875" style="1" customWidth="1"/>
    <col min="12" max="12" width="7.1796875" style="1" customWidth="1"/>
    <col min="13" max="13" width="7.1796875" style="4" customWidth="1"/>
    <col min="14" max="14" width="7.1796875" style="5" customWidth="1"/>
    <col min="15" max="19" width="7.1796875" style="4" customWidth="1"/>
    <col min="20" max="20" width="15.453125" style="4" customWidth="1"/>
    <col min="21" max="16384" width="9.1796875" style="4"/>
  </cols>
  <sheetData>
    <row r="1" spans="1:17" ht="21.65" customHeight="1" x14ac:dyDescent="0.35">
      <c r="Q1" s="6"/>
    </row>
    <row r="2" spans="1:17" ht="21.65" customHeight="1" x14ac:dyDescent="0.35">
      <c r="N2" s="4"/>
    </row>
    <row r="3" spans="1:17" ht="21.65" customHeight="1" x14ac:dyDescent="0.35">
      <c r="N3" s="4"/>
    </row>
    <row r="4" spans="1:17" ht="22" customHeight="1" x14ac:dyDescent="0.35">
      <c r="N4" s="4"/>
    </row>
    <row r="5" spans="1:17" s="8" customFormat="1" ht="18" customHeight="1" x14ac:dyDescent="0.35">
      <c r="A5" s="7"/>
      <c r="B5" s="1035" t="s">
        <v>245</v>
      </c>
      <c r="C5" s="1036"/>
      <c r="D5" s="1036"/>
      <c r="E5" s="1036"/>
      <c r="F5" s="1036"/>
      <c r="G5" s="1036"/>
      <c r="H5" s="1036"/>
      <c r="I5" s="1036"/>
      <c r="J5" s="1036"/>
      <c r="K5" s="1036"/>
      <c r="L5" s="1036"/>
      <c r="M5" s="1036"/>
      <c r="N5" s="1036"/>
      <c r="O5" s="1037"/>
    </row>
    <row r="6" spans="1:17" ht="16" customHeight="1" x14ac:dyDescent="0.35">
      <c r="B6" s="1041" t="s">
        <v>132</v>
      </c>
      <c r="C6" s="1042"/>
      <c r="D6" s="1027">
        <v>2020</v>
      </c>
      <c r="E6" s="1047"/>
      <c r="F6" s="1027">
        <v>2021</v>
      </c>
      <c r="G6" s="1047"/>
      <c r="H6" s="1027">
        <v>2022</v>
      </c>
      <c r="I6" s="1047"/>
      <c r="J6" s="1027">
        <v>2023</v>
      </c>
      <c r="K6" s="1028"/>
      <c r="L6" s="1029" t="s">
        <v>17</v>
      </c>
      <c r="M6" s="1030"/>
      <c r="N6" s="1030"/>
      <c r="O6" s="1031"/>
    </row>
    <row r="7" spans="1:17" ht="16" customHeight="1" x14ac:dyDescent="0.35">
      <c r="B7" s="953" t="s">
        <v>246</v>
      </c>
      <c r="C7" s="954"/>
      <c r="D7" s="1017">
        <v>8105</v>
      </c>
      <c r="E7" s="1018"/>
      <c r="F7" s="1017">
        <v>8559</v>
      </c>
      <c r="G7" s="1018"/>
      <c r="H7" s="1017">
        <v>9061</v>
      </c>
      <c r="I7" s="1018"/>
      <c r="J7" s="1017">
        <v>9609</v>
      </c>
      <c r="K7" s="1019"/>
      <c r="L7" s="1020" t="s">
        <v>247</v>
      </c>
      <c r="M7" s="1021"/>
      <c r="N7" s="1021"/>
      <c r="O7" s="1022"/>
      <c r="Q7" s="5"/>
    </row>
    <row r="8" spans="1:17" ht="16" customHeight="1" x14ac:dyDescent="0.35">
      <c r="B8" s="953" t="s">
        <v>248</v>
      </c>
      <c r="C8" s="954"/>
      <c r="D8" s="1045">
        <v>18934</v>
      </c>
      <c r="E8" s="1046"/>
      <c r="F8" s="1050">
        <v>16065</v>
      </c>
      <c r="G8" s="1046"/>
      <c r="H8" s="1017">
        <v>16836</v>
      </c>
      <c r="I8" s="1018"/>
      <c r="J8" s="1045">
        <v>21254</v>
      </c>
      <c r="K8" s="1049"/>
      <c r="L8" s="1023"/>
      <c r="M8" s="1021"/>
      <c r="N8" s="1021"/>
      <c r="O8" s="1022"/>
      <c r="Q8" s="5"/>
    </row>
    <row r="9" spans="1:17" ht="16" customHeight="1" x14ac:dyDescent="0.35">
      <c r="B9" s="987" t="s">
        <v>249</v>
      </c>
      <c r="C9" s="988"/>
      <c r="D9" s="1043">
        <f>D8/(D8+D7)</f>
        <v>0.70024779022892858</v>
      </c>
      <c r="E9" s="1044"/>
      <c r="F9" s="1043">
        <f>F8/(F8+F7)</f>
        <v>0.65241228070175439</v>
      </c>
      <c r="G9" s="1044"/>
      <c r="H9" s="1043">
        <f>H8/(H8+H7)</f>
        <v>0.65011391280843345</v>
      </c>
      <c r="I9" s="1044"/>
      <c r="J9" s="1043">
        <f>J8/(J8+J7)</f>
        <v>0.68865631986521081</v>
      </c>
      <c r="K9" s="1048"/>
      <c r="L9" s="1024"/>
      <c r="M9" s="1025"/>
      <c r="N9" s="1025"/>
      <c r="O9" s="1026"/>
    </row>
    <row r="10" spans="1:17" ht="16" customHeight="1" x14ac:dyDescent="0.35">
      <c r="D10" s="17"/>
      <c r="E10" s="17"/>
      <c r="F10" s="17"/>
      <c r="G10" s="17"/>
      <c r="H10" s="17"/>
      <c r="I10" s="17"/>
      <c r="J10" s="17"/>
      <c r="K10" s="17"/>
    </row>
    <row r="11" spans="1:17" s="8" customFormat="1" ht="18" customHeight="1" x14ac:dyDescent="0.35">
      <c r="A11" s="7"/>
      <c r="B11" s="1035" t="s">
        <v>250</v>
      </c>
      <c r="C11" s="1036"/>
      <c r="D11" s="1036"/>
      <c r="E11" s="1036"/>
      <c r="F11" s="1036"/>
      <c r="G11" s="1036"/>
      <c r="H11" s="1036"/>
      <c r="I11" s="1036"/>
      <c r="J11" s="1036"/>
      <c r="K11" s="1036"/>
      <c r="L11" s="1036"/>
      <c r="M11" s="1036"/>
      <c r="N11" s="1036"/>
      <c r="O11" s="1037"/>
    </row>
    <row r="12" spans="1:17" ht="16" customHeight="1" x14ac:dyDescent="0.35">
      <c r="B12" s="1041" t="s">
        <v>25</v>
      </c>
      <c r="C12" s="1042"/>
      <c r="D12" s="1027">
        <v>2020</v>
      </c>
      <c r="E12" s="1028"/>
      <c r="F12" s="1027">
        <v>2021</v>
      </c>
      <c r="G12" s="1028"/>
      <c r="H12" s="1027">
        <v>2022</v>
      </c>
      <c r="I12" s="1028"/>
      <c r="J12" s="1027">
        <v>2023</v>
      </c>
      <c r="K12" s="1028"/>
      <c r="L12" s="1029" t="s">
        <v>17</v>
      </c>
      <c r="M12" s="1030"/>
      <c r="N12" s="1030"/>
      <c r="O12" s="1031"/>
    </row>
    <row r="13" spans="1:17" ht="16" customHeight="1" x14ac:dyDescent="0.35">
      <c r="B13" s="1051" t="s">
        <v>30</v>
      </c>
      <c r="C13" s="1052"/>
      <c r="D13" s="1017">
        <v>866</v>
      </c>
      <c r="E13" s="1019"/>
      <c r="F13" s="1017">
        <v>836</v>
      </c>
      <c r="G13" s="1019"/>
      <c r="H13" s="1017">
        <v>847</v>
      </c>
      <c r="I13" s="1019"/>
      <c r="J13" s="1017">
        <v>845</v>
      </c>
      <c r="K13" s="1019"/>
      <c r="L13" s="1020" t="s">
        <v>251</v>
      </c>
      <c r="M13" s="1032"/>
      <c r="N13" s="1032"/>
      <c r="O13" s="843"/>
      <c r="Q13" s="5"/>
    </row>
    <row r="14" spans="1:17" ht="16" customHeight="1" x14ac:dyDescent="0.35">
      <c r="B14" s="1051" t="s">
        <v>32</v>
      </c>
      <c r="C14" s="1052"/>
      <c r="D14" s="1017">
        <v>1897</v>
      </c>
      <c r="E14" s="1019"/>
      <c r="F14" s="1017">
        <v>1836</v>
      </c>
      <c r="G14" s="1019"/>
      <c r="H14" s="1017">
        <v>1908</v>
      </c>
      <c r="I14" s="1019"/>
      <c r="J14" s="1017">
        <v>1896</v>
      </c>
      <c r="K14" s="1019"/>
      <c r="L14" s="1020"/>
      <c r="M14" s="1032"/>
      <c r="N14" s="1032"/>
      <c r="O14" s="843"/>
      <c r="Q14" s="5"/>
    </row>
    <row r="15" spans="1:17" ht="16" customHeight="1" x14ac:dyDescent="0.35">
      <c r="B15" s="1051" t="s">
        <v>33</v>
      </c>
      <c r="C15" s="1052"/>
      <c r="D15" s="1017">
        <v>2509</v>
      </c>
      <c r="E15" s="1019"/>
      <c r="F15" s="1017">
        <v>2616</v>
      </c>
      <c r="G15" s="1019"/>
      <c r="H15" s="1017">
        <v>2572</v>
      </c>
      <c r="I15" s="1019"/>
      <c r="J15" s="1017">
        <v>2664</v>
      </c>
      <c r="K15" s="1019"/>
      <c r="L15" s="1020"/>
      <c r="M15" s="1032"/>
      <c r="N15" s="1032"/>
      <c r="O15" s="843"/>
      <c r="Q15" s="5"/>
    </row>
    <row r="16" spans="1:17" ht="16" customHeight="1" x14ac:dyDescent="0.35">
      <c r="B16" s="18" t="s">
        <v>34</v>
      </c>
      <c r="C16" s="19"/>
      <c r="D16" s="1015">
        <v>2833</v>
      </c>
      <c r="E16" s="1016"/>
      <c r="F16" s="1015">
        <v>3271</v>
      </c>
      <c r="G16" s="1016"/>
      <c r="H16" s="1015">
        <v>3734</v>
      </c>
      <c r="I16" s="1016"/>
      <c r="J16" s="1015">
        <v>4204</v>
      </c>
      <c r="K16" s="1016"/>
      <c r="L16" s="1020"/>
      <c r="M16" s="1032"/>
      <c r="N16" s="1032"/>
      <c r="O16" s="843"/>
      <c r="Q16" s="5"/>
    </row>
    <row r="17" spans="1:19" ht="16" customHeight="1" x14ac:dyDescent="0.35">
      <c r="B17" s="1053" t="s">
        <v>35</v>
      </c>
      <c r="C17" s="1054"/>
      <c r="D17" s="1055">
        <v>8105</v>
      </c>
      <c r="E17" s="1056"/>
      <c r="F17" s="1055">
        <v>8559</v>
      </c>
      <c r="G17" s="1056"/>
      <c r="H17" s="1055">
        <v>9061</v>
      </c>
      <c r="I17" s="1056"/>
      <c r="J17" s="1055">
        <v>9609</v>
      </c>
      <c r="K17" s="1057"/>
      <c r="L17" s="1033"/>
      <c r="M17" s="1034"/>
      <c r="N17" s="1034"/>
      <c r="O17" s="844"/>
      <c r="Q17" s="5"/>
    </row>
    <row r="18" spans="1:19" ht="16" customHeight="1" x14ac:dyDescent="0.35">
      <c r="C18" s="1"/>
    </row>
    <row r="19" spans="1:19" s="8" customFormat="1" ht="18" customHeight="1" x14ac:dyDescent="0.35">
      <c r="A19" s="7"/>
      <c r="B19" s="1035" t="s">
        <v>252</v>
      </c>
      <c r="C19" s="1036"/>
      <c r="D19" s="1036"/>
      <c r="E19" s="1036"/>
      <c r="F19" s="1036"/>
      <c r="G19" s="1036"/>
      <c r="H19" s="1036"/>
      <c r="I19" s="1036"/>
      <c r="J19" s="1036"/>
      <c r="K19" s="1036"/>
      <c r="L19" s="1036"/>
      <c r="M19" s="1036"/>
      <c r="N19" s="1036"/>
      <c r="O19" s="1037"/>
    </row>
    <row r="20" spans="1:19" ht="16" customHeight="1" x14ac:dyDescent="0.35">
      <c r="B20" s="20" t="s">
        <v>253</v>
      </c>
      <c r="C20" s="21" t="s">
        <v>132</v>
      </c>
      <c r="D20" s="1027">
        <v>2020</v>
      </c>
      <c r="E20" s="1028"/>
      <c r="F20" s="1027">
        <v>2021</v>
      </c>
      <c r="G20" s="1028"/>
      <c r="H20" s="1027">
        <v>2022</v>
      </c>
      <c r="I20" s="1028"/>
      <c r="J20" s="1027">
        <v>2023</v>
      </c>
      <c r="K20" s="1028"/>
      <c r="L20" s="1029" t="s">
        <v>17</v>
      </c>
      <c r="M20" s="1030"/>
      <c r="N20" s="1030"/>
      <c r="O20" s="1031"/>
    </row>
    <row r="21" spans="1:19" ht="16" customHeight="1" x14ac:dyDescent="0.35">
      <c r="B21" s="983" t="s">
        <v>254</v>
      </c>
      <c r="C21" s="22" t="s">
        <v>255</v>
      </c>
      <c r="D21" s="1059">
        <v>1724</v>
      </c>
      <c r="E21" s="1060"/>
      <c r="F21" s="1059">
        <v>1965</v>
      </c>
      <c r="G21" s="1060"/>
      <c r="H21" s="1059">
        <v>2217</v>
      </c>
      <c r="I21" s="1060"/>
      <c r="J21" s="1017">
        <v>2461</v>
      </c>
      <c r="K21" s="1061"/>
      <c r="L21" s="949" t="s">
        <v>256</v>
      </c>
      <c r="M21" s="1032"/>
      <c r="N21" s="1032"/>
      <c r="O21" s="843"/>
      <c r="Q21" s="5"/>
      <c r="S21" s="24"/>
    </row>
    <row r="22" spans="1:19" ht="16" customHeight="1" x14ac:dyDescent="0.35">
      <c r="B22" s="1058"/>
      <c r="C22" s="25" t="s">
        <v>257</v>
      </c>
      <c r="D22" s="1062">
        <v>0.21270820481184455</v>
      </c>
      <c r="E22" s="1063"/>
      <c r="F22" s="1062">
        <v>0.22958289519803715</v>
      </c>
      <c r="G22" s="1063"/>
      <c r="H22" s="1062">
        <v>0.24467498068645846</v>
      </c>
      <c r="I22" s="1063"/>
      <c r="J22" s="1062">
        <v>0.25611405973566448</v>
      </c>
      <c r="K22" s="1064"/>
      <c r="L22" s="949"/>
      <c r="M22" s="1032"/>
      <c r="N22" s="1032"/>
      <c r="O22" s="843"/>
      <c r="Q22" s="5"/>
      <c r="S22" s="24"/>
    </row>
    <row r="23" spans="1:19" ht="16" customHeight="1" x14ac:dyDescent="0.35">
      <c r="B23" s="1065" t="s">
        <v>258</v>
      </c>
      <c r="C23" s="26" t="s">
        <v>255</v>
      </c>
      <c r="D23" s="1066">
        <v>6374</v>
      </c>
      <c r="E23" s="1067"/>
      <c r="F23" s="1066">
        <v>6587</v>
      </c>
      <c r="G23" s="1067"/>
      <c r="H23" s="1066">
        <v>6837</v>
      </c>
      <c r="I23" s="1067"/>
      <c r="J23" s="1066">
        <v>7140</v>
      </c>
      <c r="K23" s="1068"/>
      <c r="L23" s="949"/>
      <c r="M23" s="1032"/>
      <c r="N23" s="1032"/>
      <c r="O23" s="843"/>
      <c r="Q23" s="5"/>
    </row>
    <row r="24" spans="1:19" ht="16" customHeight="1" x14ac:dyDescent="0.35">
      <c r="B24" s="1058"/>
      <c r="C24" s="25" t="s">
        <v>257</v>
      </c>
      <c r="D24" s="1062">
        <v>0.78642813078346696</v>
      </c>
      <c r="E24" s="1063"/>
      <c r="F24" s="1062">
        <v>0.76959925224909453</v>
      </c>
      <c r="G24" s="1063"/>
      <c r="H24" s="1062">
        <v>0.75455247765147337</v>
      </c>
      <c r="I24" s="1063"/>
      <c r="J24" s="1062">
        <v>0.7430533874492663</v>
      </c>
      <c r="K24" s="1064"/>
      <c r="L24" s="949"/>
      <c r="M24" s="1032"/>
      <c r="N24" s="1032"/>
      <c r="O24" s="843"/>
      <c r="Q24" s="5"/>
    </row>
    <row r="25" spans="1:19" ht="14.5" x14ac:dyDescent="0.35">
      <c r="B25" s="983" t="s">
        <v>259</v>
      </c>
      <c r="C25" s="22" t="s">
        <v>255</v>
      </c>
      <c r="D25" s="1059">
        <v>7</v>
      </c>
      <c r="E25" s="1060"/>
      <c r="F25" s="1059">
        <v>7</v>
      </c>
      <c r="G25" s="1060"/>
      <c r="H25" s="1059">
        <v>7</v>
      </c>
      <c r="I25" s="1060"/>
      <c r="J25" s="1059">
        <v>8</v>
      </c>
      <c r="K25" s="1073"/>
      <c r="L25" s="949"/>
      <c r="M25" s="1032"/>
      <c r="N25" s="1032"/>
      <c r="O25" s="843"/>
      <c r="Q25" s="5"/>
    </row>
    <row r="26" spans="1:19" ht="14.5" x14ac:dyDescent="0.35">
      <c r="B26" s="986"/>
      <c r="C26" s="28" t="s">
        <v>257</v>
      </c>
      <c r="D26" s="1069">
        <v>8.6366440468846394E-4</v>
      </c>
      <c r="E26" s="1070"/>
      <c r="F26" s="1069">
        <v>8.1785255286832576E-4</v>
      </c>
      <c r="G26" s="1070"/>
      <c r="H26" s="1069">
        <v>7.7254166206820437E-4</v>
      </c>
      <c r="I26" s="1070"/>
      <c r="J26" s="1069">
        <v>8.32552815069206E-4</v>
      </c>
      <c r="K26" s="1071"/>
      <c r="L26" s="950"/>
      <c r="M26" s="1034"/>
      <c r="N26" s="1034"/>
      <c r="O26" s="844"/>
      <c r="Q26" s="5"/>
    </row>
    <row r="28" spans="1:19" s="8" customFormat="1" ht="18" customHeight="1" x14ac:dyDescent="0.35">
      <c r="A28" s="7"/>
      <c r="B28" s="1035" t="s">
        <v>260</v>
      </c>
      <c r="C28" s="1036"/>
      <c r="D28" s="1036"/>
      <c r="E28" s="1036"/>
      <c r="F28" s="1036"/>
      <c r="G28" s="1036"/>
      <c r="H28" s="1036"/>
      <c r="I28" s="1036"/>
      <c r="J28" s="1036"/>
      <c r="K28" s="1037"/>
    </row>
    <row r="29" spans="1:19" ht="16" customHeight="1" x14ac:dyDescent="0.35">
      <c r="B29" s="1041" t="s">
        <v>132</v>
      </c>
      <c r="C29" s="1042"/>
      <c r="D29" s="1027">
        <v>2020</v>
      </c>
      <c r="E29" s="1028"/>
      <c r="F29" s="1027">
        <v>2021</v>
      </c>
      <c r="G29" s="1028"/>
      <c r="H29" s="1027">
        <v>2022</v>
      </c>
      <c r="I29" s="1028"/>
      <c r="J29" s="1027">
        <v>2023</v>
      </c>
      <c r="K29" s="1072"/>
      <c r="L29" s="4"/>
      <c r="N29" s="4"/>
      <c r="Q29" s="5"/>
    </row>
    <row r="30" spans="1:19" ht="16" customHeight="1" x14ac:dyDescent="0.35">
      <c r="B30" s="1051" t="s">
        <v>261</v>
      </c>
      <c r="C30" s="1052"/>
      <c r="D30" s="1074">
        <v>0.13613613613613615</v>
      </c>
      <c r="E30" s="1076"/>
      <c r="F30" s="1074">
        <v>0.14357937310414559</v>
      </c>
      <c r="G30" s="1076"/>
      <c r="H30" s="1074">
        <v>0.15466926070038911</v>
      </c>
      <c r="I30" s="1076"/>
      <c r="J30" s="1074">
        <v>0.17089201877934274</v>
      </c>
      <c r="K30" s="1075"/>
      <c r="L30" s="4"/>
      <c r="N30" s="4"/>
      <c r="Q30" s="5"/>
    </row>
    <row r="31" spans="1:19" ht="16" customHeight="1" x14ac:dyDescent="0.35">
      <c r="B31" s="1051" t="s">
        <v>262</v>
      </c>
      <c r="C31" s="1052"/>
      <c r="D31" s="1074">
        <v>0.1951219512195122</v>
      </c>
      <c r="E31" s="1076"/>
      <c r="F31" s="1074">
        <v>0.23529411764705882</v>
      </c>
      <c r="G31" s="1076"/>
      <c r="H31" s="1074">
        <v>0.21276595744680851</v>
      </c>
      <c r="I31" s="1076"/>
      <c r="J31" s="1074">
        <v>0.20652173913043478</v>
      </c>
      <c r="K31" s="1075"/>
      <c r="L31" s="4"/>
      <c r="N31" s="4"/>
      <c r="Q31" s="5"/>
    </row>
    <row r="32" spans="1:19" ht="16" customHeight="1" x14ac:dyDescent="0.35">
      <c r="B32" s="1051" t="s">
        <v>263</v>
      </c>
      <c r="C32" s="1052"/>
      <c r="D32" s="1074">
        <v>0.17494226327944573</v>
      </c>
      <c r="E32" s="1076"/>
      <c r="F32" s="1074">
        <v>0.19561643835616438</v>
      </c>
      <c r="G32" s="1076"/>
      <c r="H32" s="1074">
        <v>0.21024649589173514</v>
      </c>
      <c r="I32" s="1076"/>
      <c r="J32" s="1074">
        <v>0.22324966974900926</v>
      </c>
      <c r="K32" s="1075"/>
      <c r="L32" s="4"/>
      <c r="N32" s="4"/>
      <c r="Q32" s="5"/>
    </row>
    <row r="33" spans="1:17" ht="28.5" customHeight="1" x14ac:dyDescent="0.35">
      <c r="B33" s="1077" t="s">
        <v>264</v>
      </c>
      <c r="C33" s="1078"/>
      <c r="D33" s="1079">
        <v>0.17094017094017094</v>
      </c>
      <c r="E33" s="1080"/>
      <c r="F33" s="1079">
        <v>0.27516778523489932</v>
      </c>
      <c r="G33" s="1080"/>
      <c r="H33" s="1079">
        <v>0.24858757062146894</v>
      </c>
      <c r="I33" s="1080"/>
      <c r="J33" s="1079">
        <v>0.24056603773584906</v>
      </c>
      <c r="K33" s="1081"/>
      <c r="L33" s="4"/>
      <c r="N33" s="4"/>
      <c r="Q33" s="5"/>
    </row>
    <row r="34" spans="1:17" ht="16" customHeight="1" x14ac:dyDescent="0.35">
      <c r="B34" s="1082" t="s">
        <v>265</v>
      </c>
      <c r="C34" s="1083"/>
      <c r="D34" s="1043">
        <v>0.16143170197224252</v>
      </c>
      <c r="E34" s="1048"/>
      <c r="F34" s="1043">
        <v>0.17296222664015903</v>
      </c>
      <c r="G34" s="1048"/>
      <c r="H34" s="1043">
        <v>0.19156414762741653</v>
      </c>
      <c r="I34" s="1048"/>
      <c r="J34" s="1043">
        <v>0.19742268041237113</v>
      </c>
      <c r="K34" s="1084"/>
      <c r="L34" s="4"/>
      <c r="N34" s="4"/>
    </row>
    <row r="35" spans="1:17" ht="16" customHeight="1" x14ac:dyDescent="0.35">
      <c r="L35" s="4"/>
      <c r="N35" s="4"/>
    </row>
    <row r="36" spans="1:17" s="8" customFormat="1" ht="18" customHeight="1" x14ac:dyDescent="0.35">
      <c r="A36" s="7"/>
      <c r="B36" s="1035" t="s">
        <v>266</v>
      </c>
      <c r="C36" s="1036"/>
      <c r="D36" s="1036"/>
      <c r="E36" s="1036"/>
      <c r="F36" s="1036"/>
      <c r="G36" s="1036"/>
      <c r="H36" s="1036"/>
      <c r="I36" s="1036"/>
      <c r="J36" s="1036"/>
      <c r="K36" s="1037"/>
    </row>
    <row r="37" spans="1:17" ht="16" customHeight="1" x14ac:dyDescent="0.35">
      <c r="B37" s="1041" t="s">
        <v>267</v>
      </c>
      <c r="C37" s="1042"/>
      <c r="D37" s="1027">
        <v>2020</v>
      </c>
      <c r="E37" s="1028"/>
      <c r="F37" s="1027">
        <v>2021</v>
      </c>
      <c r="G37" s="1028"/>
      <c r="H37" s="1027">
        <v>2022</v>
      </c>
      <c r="I37" s="1028"/>
      <c r="J37" s="1027">
        <v>2023</v>
      </c>
      <c r="K37" s="1072"/>
      <c r="L37" s="4"/>
      <c r="N37" s="4"/>
    </row>
    <row r="38" spans="1:17" ht="16" customHeight="1" x14ac:dyDescent="0.35">
      <c r="B38" s="1051" t="s">
        <v>268</v>
      </c>
      <c r="C38" s="1052"/>
      <c r="D38" s="1017">
        <v>82</v>
      </c>
      <c r="E38" s="1019"/>
      <c r="F38" s="1017">
        <v>85</v>
      </c>
      <c r="G38" s="1019"/>
      <c r="H38" s="1017">
        <v>94</v>
      </c>
      <c r="I38" s="1019"/>
      <c r="J38" s="1017">
        <v>92</v>
      </c>
      <c r="K38" s="1061"/>
      <c r="L38" s="4"/>
      <c r="N38" s="4"/>
      <c r="Q38" s="5"/>
    </row>
    <row r="39" spans="1:17" ht="16" customHeight="1" x14ac:dyDescent="0.35">
      <c r="B39" s="1051" t="s">
        <v>269</v>
      </c>
      <c r="C39" s="1052"/>
      <c r="D39" s="1017">
        <v>651</v>
      </c>
      <c r="E39" s="1019"/>
      <c r="F39" s="1017">
        <v>751</v>
      </c>
      <c r="G39" s="1019"/>
      <c r="H39" s="1017">
        <v>947</v>
      </c>
      <c r="I39" s="1019"/>
      <c r="J39" s="1017">
        <v>1114</v>
      </c>
      <c r="K39" s="1061"/>
      <c r="L39" s="4"/>
      <c r="N39" s="4"/>
      <c r="Q39" s="5"/>
    </row>
    <row r="40" spans="1:17" ht="14.5" x14ac:dyDescent="0.35">
      <c r="B40" s="1051" t="s">
        <v>270</v>
      </c>
      <c r="C40" s="1052"/>
      <c r="D40" s="1017">
        <v>999</v>
      </c>
      <c r="E40" s="1019"/>
      <c r="F40" s="1017">
        <v>989</v>
      </c>
      <c r="G40" s="1019"/>
      <c r="H40" s="1017">
        <v>1028</v>
      </c>
      <c r="I40" s="1019"/>
      <c r="J40" s="1017">
        <v>1065</v>
      </c>
      <c r="K40" s="1061"/>
      <c r="L40" s="4"/>
      <c r="N40" s="4"/>
      <c r="Q40" s="5"/>
    </row>
    <row r="41" spans="1:17" ht="14.5" x14ac:dyDescent="0.35">
      <c r="B41" s="1051" t="s">
        <v>271</v>
      </c>
      <c r="C41" s="1052"/>
      <c r="D41" s="1017">
        <v>1697</v>
      </c>
      <c r="E41" s="1019"/>
      <c r="F41" s="1017">
        <v>1878</v>
      </c>
      <c r="G41" s="1019"/>
      <c r="H41" s="1017">
        <v>2031</v>
      </c>
      <c r="I41" s="1019"/>
      <c r="J41" s="1017">
        <v>2182</v>
      </c>
      <c r="K41" s="1061"/>
      <c r="L41" s="4"/>
      <c r="N41" s="4"/>
      <c r="Q41" s="5"/>
    </row>
    <row r="42" spans="1:17" ht="16" customHeight="1" x14ac:dyDescent="0.35">
      <c r="B42" s="1082" t="s">
        <v>272</v>
      </c>
      <c r="C42" s="1083"/>
      <c r="D42" s="1111">
        <v>4676</v>
      </c>
      <c r="E42" s="1112"/>
      <c r="F42" s="1111">
        <v>4856</v>
      </c>
      <c r="G42" s="1112"/>
      <c r="H42" s="1111">
        <v>4961</v>
      </c>
      <c r="I42" s="1112"/>
      <c r="J42" s="1111">
        <v>5156</v>
      </c>
      <c r="K42" s="1115"/>
      <c r="L42" s="4"/>
      <c r="N42" s="4"/>
      <c r="Q42" s="5"/>
    </row>
    <row r="43" spans="1:17" ht="16" customHeight="1" x14ac:dyDescent="0.35">
      <c r="L43" s="4"/>
      <c r="N43" s="4"/>
      <c r="Q43" s="5"/>
    </row>
    <row r="44" spans="1:17" s="8" customFormat="1" ht="18" customHeight="1" x14ac:dyDescent="0.35">
      <c r="A44" s="7"/>
      <c r="B44" s="1035" t="s">
        <v>273</v>
      </c>
      <c r="C44" s="1036"/>
      <c r="D44" s="1036"/>
      <c r="E44" s="1036"/>
      <c r="F44" s="1036"/>
      <c r="G44" s="1036"/>
      <c r="H44" s="1036"/>
      <c r="I44" s="1036"/>
      <c r="J44" s="1036"/>
      <c r="K44" s="1037"/>
      <c r="L44"/>
      <c r="M44"/>
      <c r="N44"/>
      <c r="Q44" s="32"/>
    </row>
    <row r="45" spans="1:17" ht="16" customHeight="1" x14ac:dyDescent="0.35">
      <c r="B45" s="1091" t="s">
        <v>274</v>
      </c>
      <c r="C45" s="1092"/>
      <c r="D45" s="1090">
        <v>2020</v>
      </c>
      <c r="E45" s="1092"/>
      <c r="F45" s="1090">
        <v>2021</v>
      </c>
      <c r="G45" s="1092"/>
      <c r="H45" s="1090">
        <v>2022</v>
      </c>
      <c r="I45" s="1093"/>
      <c r="J45" s="1094">
        <v>2023</v>
      </c>
      <c r="K45" s="1095"/>
      <c r="L45"/>
      <c r="M45"/>
      <c r="N45"/>
      <c r="Q45" s="5"/>
    </row>
    <row r="46" spans="1:17" ht="16" customHeight="1" x14ac:dyDescent="0.35">
      <c r="B46" s="1051" t="s">
        <v>275</v>
      </c>
      <c r="C46" s="1052"/>
      <c r="D46" s="1074">
        <v>4.165195905400635E-2</v>
      </c>
      <c r="E46" s="1076"/>
      <c r="F46" s="1074">
        <v>4.4328951391011923E-2</v>
      </c>
      <c r="G46" s="1076"/>
      <c r="H46" s="1074">
        <v>5.3815261044176707E-2</v>
      </c>
      <c r="I46" s="1076"/>
      <c r="J46" s="1098">
        <v>5.735364112327463E-2</v>
      </c>
      <c r="K46" s="1099"/>
      <c r="L46"/>
      <c r="M46"/>
      <c r="N46"/>
    </row>
    <row r="47" spans="1:17" ht="16" customHeight="1" x14ac:dyDescent="0.35">
      <c r="B47" s="1051" t="s">
        <v>276</v>
      </c>
      <c r="C47" s="1052"/>
      <c r="D47" s="1074">
        <v>9.7423226261913159E-2</v>
      </c>
      <c r="E47" s="1076"/>
      <c r="F47" s="1074">
        <v>9.4466523998777127E-2</v>
      </c>
      <c r="G47" s="1076"/>
      <c r="H47" s="1074">
        <v>9.1566265060240959E-2</v>
      </c>
      <c r="I47" s="1076"/>
      <c r="J47" s="1098">
        <v>9.0433127082341747E-2</v>
      </c>
      <c r="K47" s="1099"/>
      <c r="L47"/>
      <c r="M47"/>
      <c r="N47"/>
    </row>
    <row r="48" spans="1:17" ht="16" customHeight="1" x14ac:dyDescent="0.35">
      <c r="B48" s="1051" t="s">
        <v>277</v>
      </c>
      <c r="C48" s="1052"/>
      <c r="D48" s="1074">
        <v>5.9301094246381927E-2</v>
      </c>
      <c r="E48" s="1076"/>
      <c r="F48" s="1074">
        <v>6.9092020788749611E-2</v>
      </c>
      <c r="G48" s="1076"/>
      <c r="H48" s="1074">
        <v>8.0321285140562249E-2</v>
      </c>
      <c r="I48" s="1076"/>
      <c r="J48" s="1098">
        <v>8.924321751546882E-2</v>
      </c>
      <c r="K48" s="1099"/>
      <c r="L48"/>
      <c r="M48"/>
      <c r="N48"/>
    </row>
    <row r="49" spans="1:41" ht="16" customHeight="1" x14ac:dyDescent="0.35">
      <c r="B49" s="1051" t="s">
        <v>278</v>
      </c>
      <c r="C49" s="1052"/>
      <c r="D49" s="1074">
        <v>0.76597246734909985</v>
      </c>
      <c r="E49" s="1076"/>
      <c r="F49" s="1074">
        <v>0.74656068480586979</v>
      </c>
      <c r="G49" s="1076"/>
      <c r="H49" s="1074">
        <v>0.73360107095046856</v>
      </c>
      <c r="I49" s="1076"/>
      <c r="J49" s="1098">
        <v>0.70299857210851979</v>
      </c>
      <c r="K49" s="1099"/>
      <c r="L49"/>
      <c r="M49"/>
      <c r="N49"/>
    </row>
    <row r="50" spans="1:41" ht="16" customHeight="1" x14ac:dyDescent="0.35">
      <c r="B50" s="1051" t="s">
        <v>279</v>
      </c>
      <c r="C50" s="1052"/>
      <c r="D50" s="1074">
        <v>2.8238616307800918E-3</v>
      </c>
      <c r="E50" s="1076"/>
      <c r="F50" s="1074">
        <v>3.9743197798838273E-3</v>
      </c>
      <c r="G50" s="1076"/>
      <c r="H50" s="1074">
        <v>4.8192771084337354E-3</v>
      </c>
      <c r="I50" s="1076"/>
      <c r="J50" s="1098">
        <v>5.235602094240838E-3</v>
      </c>
      <c r="K50" s="1099"/>
      <c r="L50"/>
      <c r="M50"/>
      <c r="N50"/>
    </row>
    <row r="51" spans="1:41" ht="16" customHeight="1" x14ac:dyDescent="0.35">
      <c r="B51" s="1051" t="s">
        <v>280</v>
      </c>
      <c r="C51" s="1052"/>
      <c r="D51" s="1074">
        <v>1.447229085774797E-2</v>
      </c>
      <c r="E51" s="1076"/>
      <c r="F51" s="1074">
        <v>1.8954448180984407E-2</v>
      </c>
      <c r="G51" s="1076"/>
      <c r="H51" s="1074">
        <v>2.034805890227577E-2</v>
      </c>
      <c r="I51" s="1076"/>
      <c r="J51" s="1098">
        <v>2.3322227510709188E-2</v>
      </c>
      <c r="K51" s="1099"/>
      <c r="L51"/>
      <c r="M51"/>
      <c r="N51"/>
    </row>
    <row r="52" spans="1:41" ht="16" customHeight="1" x14ac:dyDescent="0.35">
      <c r="B52" s="1051" t="s">
        <v>281</v>
      </c>
      <c r="C52" s="1052"/>
      <c r="D52" s="1074">
        <v>4.9417578538651606E-3</v>
      </c>
      <c r="E52" s="1076"/>
      <c r="F52" s="1074">
        <v>5.1971874044634669E-3</v>
      </c>
      <c r="G52" s="1076"/>
      <c r="H52" s="1074">
        <v>3.4805890227576973E-3</v>
      </c>
      <c r="I52" s="1076"/>
      <c r="J52" s="1098">
        <v>3.8077106139933364E-3</v>
      </c>
      <c r="K52" s="1099"/>
      <c r="L52"/>
      <c r="M52"/>
      <c r="N52"/>
    </row>
    <row r="53" spans="1:41" ht="16" customHeight="1" x14ac:dyDescent="0.35">
      <c r="B53" s="1082" t="s">
        <v>282</v>
      </c>
      <c r="C53" s="1083"/>
      <c r="D53" s="1043">
        <v>1.341E-2</v>
      </c>
      <c r="E53" s="1048"/>
      <c r="F53" s="1043">
        <v>1.7430000000000001E-2</v>
      </c>
      <c r="G53" s="1048"/>
      <c r="H53" s="1043">
        <v>1.205E-2</v>
      </c>
      <c r="I53" s="1048"/>
      <c r="J53" s="1096">
        <v>2.7605000000000001E-2</v>
      </c>
      <c r="K53" s="1097"/>
      <c r="L53"/>
      <c r="M53"/>
      <c r="N53"/>
    </row>
    <row r="55" spans="1:41" s="8" customFormat="1" ht="18" customHeight="1" x14ac:dyDescent="0.35">
      <c r="A55" s="7"/>
      <c r="B55" s="1035" t="s">
        <v>980</v>
      </c>
      <c r="C55" s="1036"/>
      <c r="D55" s="1036"/>
      <c r="E55" s="1036"/>
      <c r="F55" s="1036"/>
      <c r="G55" s="1036"/>
      <c r="H55" s="1036"/>
      <c r="I55" s="1037"/>
    </row>
    <row r="56" spans="1:41" ht="16" customHeight="1" x14ac:dyDescent="0.35">
      <c r="B56" s="1041" t="s">
        <v>132</v>
      </c>
      <c r="C56" s="1042"/>
      <c r="D56" s="1027">
        <v>2023</v>
      </c>
      <c r="E56" s="1028"/>
      <c r="F56" s="1029" t="s">
        <v>17</v>
      </c>
      <c r="G56" s="1030"/>
      <c r="H56" s="1030"/>
      <c r="I56" s="1031"/>
      <c r="J56" s="4"/>
      <c r="K56" s="4"/>
      <c r="L56" s="4"/>
      <c r="N56" s="4"/>
    </row>
    <row r="57" spans="1:41" ht="16" customHeight="1" x14ac:dyDescent="0.35">
      <c r="B57" s="29" t="s">
        <v>283</v>
      </c>
      <c r="C57" s="30"/>
      <c r="D57" s="1101">
        <v>9.7000000000000003E-3</v>
      </c>
      <c r="E57" s="1102"/>
      <c r="F57" s="950" t="s">
        <v>284</v>
      </c>
      <c r="G57" s="1034"/>
      <c r="H57" s="1034"/>
      <c r="I57" s="844"/>
      <c r="J57" s="4"/>
      <c r="K57" s="4"/>
      <c r="L57" s="4"/>
      <c r="N57" s="4"/>
      <c r="Q57" s="5"/>
    </row>
    <row r="58" spans="1:41" ht="16" customHeight="1" x14ac:dyDescent="0.35">
      <c r="Q58" s="5"/>
    </row>
    <row r="59" spans="1:41" s="8" customFormat="1" ht="18" customHeight="1" x14ac:dyDescent="0.35">
      <c r="A59" s="7"/>
      <c r="B59" s="1035" t="s">
        <v>981</v>
      </c>
      <c r="C59" s="1036"/>
      <c r="D59" s="1036"/>
      <c r="E59" s="1036"/>
      <c r="F59" s="1036"/>
      <c r="G59" s="1036"/>
      <c r="H59" s="1036"/>
      <c r="I59" s="1036"/>
      <c r="J59" s="1036"/>
      <c r="K59" s="1036"/>
      <c r="L59" s="1036"/>
      <c r="M59" s="1036"/>
      <c r="N59" s="1036"/>
      <c r="O59" s="1036"/>
      <c r="P59" s="1036"/>
      <c r="Q59" s="1036"/>
      <c r="R59" s="1036"/>
      <c r="S59" s="1036"/>
      <c r="T59" s="1037"/>
    </row>
    <row r="60" spans="1:41" ht="28.5" customHeight="1" x14ac:dyDescent="0.35">
      <c r="B60" s="1087" t="s">
        <v>267</v>
      </c>
      <c r="C60" s="1089" t="s">
        <v>132</v>
      </c>
      <c r="D60" s="1103" t="s">
        <v>254</v>
      </c>
      <c r="E60" s="1104"/>
      <c r="F60" s="1104"/>
      <c r="G60" s="1106"/>
      <c r="H60" s="1107" t="s">
        <v>258</v>
      </c>
      <c r="I60" s="1104"/>
      <c r="J60" s="1104"/>
      <c r="K60" s="1105"/>
      <c r="L60" s="1108" t="s">
        <v>259</v>
      </c>
      <c r="M60" s="1109"/>
      <c r="N60" s="1109"/>
      <c r="O60" s="1110"/>
      <c r="P60" s="1103" t="s">
        <v>35</v>
      </c>
      <c r="Q60" s="1104"/>
      <c r="R60" s="1104"/>
      <c r="S60" s="1105"/>
      <c r="T60" s="1113" t="s">
        <v>17</v>
      </c>
    </row>
    <row r="61" spans="1:41" ht="14.5" x14ac:dyDescent="0.35">
      <c r="B61" s="1088"/>
      <c r="C61" s="1090"/>
      <c r="D61" s="33">
        <v>2020</v>
      </c>
      <c r="E61" s="34">
        <v>2021</v>
      </c>
      <c r="F61" s="34">
        <v>2022</v>
      </c>
      <c r="G61" s="35">
        <v>2023</v>
      </c>
      <c r="H61" s="36">
        <v>2020</v>
      </c>
      <c r="I61" s="34">
        <v>2021</v>
      </c>
      <c r="J61" s="34">
        <v>2022</v>
      </c>
      <c r="K61" s="37">
        <v>2023</v>
      </c>
      <c r="L61" s="33">
        <v>2020</v>
      </c>
      <c r="M61" s="34">
        <v>2021</v>
      </c>
      <c r="N61" s="34">
        <v>2022</v>
      </c>
      <c r="O61" s="35">
        <v>2023</v>
      </c>
      <c r="P61" s="33">
        <v>2020</v>
      </c>
      <c r="Q61" s="34">
        <v>2021</v>
      </c>
      <c r="R61" s="34">
        <v>2022</v>
      </c>
      <c r="S61" s="37">
        <v>2023</v>
      </c>
      <c r="T61" s="1114"/>
    </row>
    <row r="62" spans="1:41" ht="16" customHeight="1" x14ac:dyDescent="0.35">
      <c r="B62" s="1100" t="s">
        <v>268</v>
      </c>
      <c r="C62" s="38" t="s">
        <v>285</v>
      </c>
      <c r="D62" s="39">
        <v>0</v>
      </c>
      <c r="E62" s="40">
        <v>0</v>
      </c>
      <c r="F62" s="40">
        <v>0</v>
      </c>
      <c r="G62" s="41">
        <v>0</v>
      </c>
      <c r="H62" s="15">
        <v>0</v>
      </c>
      <c r="I62" s="40">
        <v>0</v>
      </c>
      <c r="J62" s="40">
        <v>0</v>
      </c>
      <c r="K62" s="14">
        <v>0</v>
      </c>
      <c r="L62" s="39">
        <v>0</v>
      </c>
      <c r="M62" s="14">
        <v>0</v>
      </c>
      <c r="N62" s="14">
        <v>0</v>
      </c>
      <c r="O62" s="41">
        <v>0</v>
      </c>
      <c r="P62" s="42">
        <v>0</v>
      </c>
      <c r="Q62" s="14">
        <v>0</v>
      </c>
      <c r="R62" s="14">
        <v>0</v>
      </c>
      <c r="S62" s="43">
        <v>0</v>
      </c>
      <c r="T62" s="1040" t="s">
        <v>286</v>
      </c>
      <c r="W62" s="44"/>
      <c r="X62" s="44"/>
      <c r="Y62" s="44"/>
      <c r="Z62" s="44"/>
      <c r="AA62" s="44"/>
      <c r="AB62" s="44"/>
      <c r="AC62" s="44"/>
      <c r="AD62" s="44"/>
      <c r="AE62" s="44"/>
      <c r="AF62" s="44"/>
      <c r="AG62" s="44"/>
      <c r="AH62" s="44"/>
      <c r="AI62" s="44"/>
      <c r="AJ62" s="44"/>
      <c r="AK62" s="44"/>
      <c r="AL62" s="44"/>
      <c r="AM62" s="44"/>
      <c r="AN62" s="44"/>
      <c r="AO62" s="44"/>
    </row>
    <row r="63" spans="1:41" ht="16" customHeight="1" x14ac:dyDescent="0.35">
      <c r="B63" s="991"/>
      <c r="C63" s="38" t="s">
        <v>287</v>
      </c>
      <c r="D63" s="39">
        <v>0</v>
      </c>
      <c r="E63" s="40">
        <v>0</v>
      </c>
      <c r="F63" s="40">
        <v>0</v>
      </c>
      <c r="G63" s="41">
        <v>0</v>
      </c>
      <c r="H63" s="15">
        <v>5</v>
      </c>
      <c r="I63" s="40">
        <v>6</v>
      </c>
      <c r="J63" s="40">
        <v>5</v>
      </c>
      <c r="K63" s="14">
        <v>4</v>
      </c>
      <c r="L63" s="39">
        <v>0</v>
      </c>
      <c r="M63" s="14">
        <v>0</v>
      </c>
      <c r="N63" s="14">
        <v>0</v>
      </c>
      <c r="O63" s="41">
        <v>0</v>
      </c>
      <c r="P63" s="42">
        <v>5</v>
      </c>
      <c r="Q63" s="14">
        <v>6</v>
      </c>
      <c r="R63" s="14">
        <v>5</v>
      </c>
      <c r="S63" s="43">
        <v>4</v>
      </c>
      <c r="T63" s="843"/>
      <c r="W63" s="44"/>
      <c r="X63" s="44"/>
      <c r="Y63" s="44"/>
      <c r="Z63" s="44"/>
      <c r="AA63" s="44"/>
      <c r="AB63" s="44"/>
      <c r="AC63" s="44"/>
      <c r="AD63" s="44"/>
      <c r="AE63" s="44"/>
      <c r="AF63" s="44"/>
      <c r="AG63" s="44"/>
      <c r="AH63" s="44"/>
      <c r="AI63" s="44"/>
      <c r="AJ63" s="44"/>
      <c r="AK63" s="44"/>
      <c r="AL63" s="44"/>
      <c r="AM63" s="44"/>
      <c r="AN63" s="44"/>
      <c r="AO63" s="44"/>
    </row>
    <row r="64" spans="1:41" ht="16" customHeight="1" x14ac:dyDescent="0.35">
      <c r="B64" s="991"/>
      <c r="C64" s="38" t="s">
        <v>288</v>
      </c>
      <c r="D64" s="39">
        <v>11</v>
      </c>
      <c r="E64" s="40">
        <v>11</v>
      </c>
      <c r="F64" s="40">
        <v>12</v>
      </c>
      <c r="G64" s="41">
        <v>11</v>
      </c>
      <c r="H64" s="15">
        <v>27</v>
      </c>
      <c r="I64" s="40">
        <v>26</v>
      </c>
      <c r="J64" s="40">
        <v>33</v>
      </c>
      <c r="K64" s="14">
        <v>26</v>
      </c>
      <c r="L64" s="39">
        <v>0</v>
      </c>
      <c r="M64" s="14">
        <v>0</v>
      </c>
      <c r="N64" s="14">
        <v>0</v>
      </c>
      <c r="O64" s="41">
        <v>0</v>
      </c>
      <c r="P64" s="42">
        <v>38</v>
      </c>
      <c r="Q64" s="14">
        <v>37</v>
      </c>
      <c r="R64" s="14">
        <v>45</v>
      </c>
      <c r="S64" s="43">
        <v>37</v>
      </c>
      <c r="T64" s="843"/>
    </row>
    <row r="65" spans="2:20" ht="16" customHeight="1" x14ac:dyDescent="0.35">
      <c r="B65" s="991"/>
      <c r="C65" s="38" t="s">
        <v>289</v>
      </c>
      <c r="D65" s="39">
        <v>5</v>
      </c>
      <c r="E65" s="40">
        <v>9</v>
      </c>
      <c r="F65" s="40">
        <v>8</v>
      </c>
      <c r="G65" s="41">
        <v>8</v>
      </c>
      <c r="H65" s="15">
        <v>29</v>
      </c>
      <c r="I65" s="40">
        <v>28</v>
      </c>
      <c r="J65" s="40">
        <v>30</v>
      </c>
      <c r="K65" s="14">
        <v>32</v>
      </c>
      <c r="L65" s="39">
        <v>0</v>
      </c>
      <c r="M65" s="14">
        <v>0</v>
      </c>
      <c r="N65" s="14">
        <v>0</v>
      </c>
      <c r="O65" s="41">
        <v>0</v>
      </c>
      <c r="P65" s="42">
        <v>34</v>
      </c>
      <c r="Q65" s="14">
        <v>37</v>
      </c>
      <c r="R65" s="14">
        <v>38</v>
      </c>
      <c r="S65" s="43">
        <v>40</v>
      </c>
      <c r="T65" s="843"/>
    </row>
    <row r="66" spans="2:20" ht="16" customHeight="1" x14ac:dyDescent="0.35">
      <c r="B66" s="1085"/>
      <c r="C66" s="45" t="s">
        <v>290</v>
      </c>
      <c r="D66" s="46">
        <v>0</v>
      </c>
      <c r="E66" s="47">
        <v>0</v>
      </c>
      <c r="F66" s="47">
        <v>0</v>
      </c>
      <c r="G66" s="48">
        <v>0</v>
      </c>
      <c r="H66" s="49">
        <v>5</v>
      </c>
      <c r="I66" s="47">
        <v>5</v>
      </c>
      <c r="J66" s="47">
        <v>6</v>
      </c>
      <c r="K66" s="50">
        <v>11</v>
      </c>
      <c r="L66" s="46">
        <v>0</v>
      </c>
      <c r="M66" s="50">
        <v>0</v>
      </c>
      <c r="N66" s="50">
        <v>0</v>
      </c>
      <c r="O66" s="48">
        <v>0</v>
      </c>
      <c r="P66" s="51">
        <v>5</v>
      </c>
      <c r="Q66" s="50">
        <v>5</v>
      </c>
      <c r="R66" s="50">
        <v>6</v>
      </c>
      <c r="S66" s="52">
        <v>11</v>
      </c>
      <c r="T66" s="843"/>
    </row>
    <row r="67" spans="2:20" ht="16" customHeight="1" x14ac:dyDescent="0.35">
      <c r="B67" s="991" t="s">
        <v>269</v>
      </c>
      <c r="C67" s="53" t="s">
        <v>285</v>
      </c>
      <c r="D67" s="54">
        <v>3</v>
      </c>
      <c r="E67" s="55">
        <v>6</v>
      </c>
      <c r="F67" s="55">
        <v>10</v>
      </c>
      <c r="G67" s="56">
        <v>19</v>
      </c>
      <c r="H67" s="57">
        <v>7</v>
      </c>
      <c r="I67" s="55">
        <v>15</v>
      </c>
      <c r="J67" s="55">
        <v>20</v>
      </c>
      <c r="K67" s="23">
        <v>29</v>
      </c>
      <c r="L67" s="54">
        <v>0</v>
      </c>
      <c r="M67" s="23">
        <v>0</v>
      </c>
      <c r="N67" s="23">
        <v>0</v>
      </c>
      <c r="O67" s="56">
        <v>0</v>
      </c>
      <c r="P67" s="58">
        <v>10</v>
      </c>
      <c r="Q67" s="23">
        <v>21</v>
      </c>
      <c r="R67" s="23">
        <v>30</v>
      </c>
      <c r="S67" s="59">
        <v>48</v>
      </c>
      <c r="T67" s="843"/>
    </row>
    <row r="68" spans="2:20" ht="16" customHeight="1" x14ac:dyDescent="0.35">
      <c r="B68" s="991"/>
      <c r="C68" s="38" t="s">
        <v>287</v>
      </c>
      <c r="D68" s="39">
        <v>57</v>
      </c>
      <c r="E68" s="40">
        <v>65</v>
      </c>
      <c r="F68" s="40">
        <v>85</v>
      </c>
      <c r="G68" s="41">
        <v>104</v>
      </c>
      <c r="H68" s="15">
        <v>117</v>
      </c>
      <c r="I68" s="40">
        <v>134</v>
      </c>
      <c r="J68" s="40">
        <v>178</v>
      </c>
      <c r="K68" s="14">
        <v>216</v>
      </c>
      <c r="L68" s="39">
        <v>0</v>
      </c>
      <c r="M68" s="14">
        <v>0</v>
      </c>
      <c r="N68" s="14">
        <v>0</v>
      </c>
      <c r="O68" s="41">
        <v>0</v>
      </c>
      <c r="P68" s="42">
        <v>174</v>
      </c>
      <c r="Q68" s="14">
        <v>199</v>
      </c>
      <c r="R68" s="14">
        <v>263</v>
      </c>
      <c r="S68" s="43">
        <v>320</v>
      </c>
      <c r="T68" s="843"/>
    </row>
    <row r="69" spans="2:20" ht="16" customHeight="1" x14ac:dyDescent="0.35">
      <c r="B69" s="991"/>
      <c r="C69" s="38" t="s">
        <v>288</v>
      </c>
      <c r="D69" s="39">
        <v>61</v>
      </c>
      <c r="E69" s="40">
        <v>86</v>
      </c>
      <c r="F69" s="40">
        <v>113</v>
      </c>
      <c r="G69" s="41">
        <v>120</v>
      </c>
      <c r="H69" s="15">
        <v>192</v>
      </c>
      <c r="I69" s="40">
        <v>216</v>
      </c>
      <c r="J69" s="40">
        <v>285</v>
      </c>
      <c r="K69" s="14">
        <v>313</v>
      </c>
      <c r="L69" s="39">
        <v>0</v>
      </c>
      <c r="M69" s="14">
        <v>0</v>
      </c>
      <c r="N69" s="14">
        <v>0</v>
      </c>
      <c r="O69" s="41">
        <v>0</v>
      </c>
      <c r="P69" s="42">
        <v>253</v>
      </c>
      <c r="Q69" s="14">
        <v>302</v>
      </c>
      <c r="R69" s="14">
        <v>398</v>
      </c>
      <c r="S69" s="43">
        <v>433</v>
      </c>
      <c r="T69" s="843"/>
    </row>
    <row r="70" spans="2:20" ht="16" customHeight="1" x14ac:dyDescent="0.35">
      <c r="B70" s="991"/>
      <c r="C70" s="38" t="s">
        <v>289</v>
      </c>
      <c r="D70" s="39">
        <v>28</v>
      </c>
      <c r="E70" s="40">
        <v>33</v>
      </c>
      <c r="F70" s="40">
        <v>43</v>
      </c>
      <c r="G70" s="41">
        <v>57</v>
      </c>
      <c r="H70" s="15">
        <v>141</v>
      </c>
      <c r="I70" s="40">
        <v>141</v>
      </c>
      <c r="J70" s="40">
        <v>160</v>
      </c>
      <c r="K70" s="14">
        <v>181</v>
      </c>
      <c r="L70" s="39">
        <v>0</v>
      </c>
      <c r="M70" s="14">
        <v>0</v>
      </c>
      <c r="N70" s="14">
        <v>0</v>
      </c>
      <c r="O70" s="41">
        <v>0</v>
      </c>
      <c r="P70" s="42">
        <v>169</v>
      </c>
      <c r="Q70" s="14">
        <v>174</v>
      </c>
      <c r="R70" s="14">
        <v>203</v>
      </c>
      <c r="S70" s="43">
        <v>238</v>
      </c>
      <c r="T70" s="843"/>
    </row>
    <row r="71" spans="2:20" ht="16" customHeight="1" x14ac:dyDescent="0.35">
      <c r="B71" s="991"/>
      <c r="C71" s="60" t="s">
        <v>290</v>
      </c>
      <c r="D71" s="61">
        <v>2</v>
      </c>
      <c r="E71" s="62">
        <v>5</v>
      </c>
      <c r="F71" s="62">
        <v>5</v>
      </c>
      <c r="G71" s="63">
        <v>6</v>
      </c>
      <c r="H71" s="64">
        <v>43</v>
      </c>
      <c r="I71" s="62">
        <v>50</v>
      </c>
      <c r="J71" s="62">
        <v>48</v>
      </c>
      <c r="K71" s="65">
        <v>69</v>
      </c>
      <c r="L71" s="61">
        <v>0</v>
      </c>
      <c r="M71" s="65">
        <v>0</v>
      </c>
      <c r="N71" s="65">
        <v>0</v>
      </c>
      <c r="O71" s="63">
        <v>0</v>
      </c>
      <c r="P71" s="66">
        <v>45</v>
      </c>
      <c r="Q71" s="65">
        <v>55</v>
      </c>
      <c r="R71" s="65">
        <v>53</v>
      </c>
      <c r="S71" s="67">
        <v>75</v>
      </c>
      <c r="T71" s="843"/>
    </row>
    <row r="72" spans="2:20" ht="16" customHeight="1" x14ac:dyDescent="0.35">
      <c r="B72" s="1086" t="s">
        <v>270</v>
      </c>
      <c r="C72" s="68" t="s">
        <v>285</v>
      </c>
      <c r="D72" s="69">
        <v>8</v>
      </c>
      <c r="E72" s="70">
        <v>9</v>
      </c>
      <c r="F72" s="70">
        <v>12</v>
      </c>
      <c r="G72" s="71">
        <v>11</v>
      </c>
      <c r="H72" s="72">
        <v>14</v>
      </c>
      <c r="I72" s="70">
        <v>9</v>
      </c>
      <c r="J72" s="70">
        <v>11</v>
      </c>
      <c r="K72" s="27">
        <v>12</v>
      </c>
      <c r="L72" s="69">
        <v>0</v>
      </c>
      <c r="M72" s="27">
        <v>0</v>
      </c>
      <c r="N72" s="27">
        <v>0</v>
      </c>
      <c r="O72" s="71">
        <v>0</v>
      </c>
      <c r="P72" s="73">
        <v>22</v>
      </c>
      <c r="Q72" s="27">
        <v>18</v>
      </c>
      <c r="R72" s="27">
        <v>23</v>
      </c>
      <c r="S72" s="74">
        <v>23</v>
      </c>
      <c r="T72" s="843"/>
    </row>
    <row r="73" spans="2:20" ht="16" customHeight="1" x14ac:dyDescent="0.35">
      <c r="B73" s="991"/>
      <c r="C73" s="38" t="s">
        <v>287</v>
      </c>
      <c r="D73" s="39">
        <v>43</v>
      </c>
      <c r="E73" s="40">
        <v>48</v>
      </c>
      <c r="F73" s="40">
        <v>63</v>
      </c>
      <c r="G73" s="41">
        <v>77</v>
      </c>
      <c r="H73" s="15">
        <v>179</v>
      </c>
      <c r="I73" s="40">
        <v>180</v>
      </c>
      <c r="J73" s="40">
        <v>207</v>
      </c>
      <c r="K73" s="14">
        <v>201</v>
      </c>
      <c r="L73" s="39">
        <v>0</v>
      </c>
      <c r="M73" s="14">
        <v>0</v>
      </c>
      <c r="N73" s="14">
        <v>0</v>
      </c>
      <c r="O73" s="41">
        <v>0</v>
      </c>
      <c r="P73" s="42">
        <v>222</v>
      </c>
      <c r="Q73" s="14">
        <v>228</v>
      </c>
      <c r="R73" s="14">
        <v>270</v>
      </c>
      <c r="S73" s="43">
        <v>278</v>
      </c>
      <c r="T73" s="843"/>
    </row>
    <row r="74" spans="2:20" ht="16" customHeight="1" x14ac:dyDescent="0.35">
      <c r="B74" s="991"/>
      <c r="C74" s="38" t="s">
        <v>288</v>
      </c>
      <c r="D74" s="39">
        <v>48</v>
      </c>
      <c r="E74" s="40">
        <v>47</v>
      </c>
      <c r="F74" s="40">
        <v>45</v>
      </c>
      <c r="G74" s="41">
        <v>52</v>
      </c>
      <c r="H74" s="15">
        <v>326</v>
      </c>
      <c r="I74" s="40">
        <v>323</v>
      </c>
      <c r="J74" s="40">
        <v>316</v>
      </c>
      <c r="K74" s="14">
        <v>329</v>
      </c>
      <c r="L74" s="39">
        <v>1</v>
      </c>
      <c r="M74" s="14">
        <v>1</v>
      </c>
      <c r="N74" s="14">
        <v>0</v>
      </c>
      <c r="O74" s="41">
        <v>0</v>
      </c>
      <c r="P74" s="42">
        <v>375</v>
      </c>
      <c r="Q74" s="14">
        <v>371</v>
      </c>
      <c r="R74" s="14">
        <v>361</v>
      </c>
      <c r="S74" s="43">
        <v>381</v>
      </c>
      <c r="T74" s="843"/>
    </row>
    <row r="75" spans="2:20" ht="16" customHeight="1" x14ac:dyDescent="0.35">
      <c r="B75" s="991"/>
      <c r="C75" s="38" t="s">
        <v>289</v>
      </c>
      <c r="D75" s="39">
        <v>30</v>
      </c>
      <c r="E75" s="40">
        <v>31</v>
      </c>
      <c r="F75" s="40">
        <v>34</v>
      </c>
      <c r="G75" s="41">
        <v>37</v>
      </c>
      <c r="H75" s="15">
        <v>289</v>
      </c>
      <c r="I75" s="40">
        <v>289</v>
      </c>
      <c r="J75" s="40">
        <v>276</v>
      </c>
      <c r="K75" s="14">
        <v>284</v>
      </c>
      <c r="L75" s="39">
        <v>0</v>
      </c>
      <c r="M75" s="14">
        <v>0</v>
      </c>
      <c r="N75" s="14">
        <v>0</v>
      </c>
      <c r="O75" s="41">
        <v>0</v>
      </c>
      <c r="P75" s="42">
        <v>319</v>
      </c>
      <c r="Q75" s="14">
        <v>320</v>
      </c>
      <c r="R75" s="14">
        <v>310</v>
      </c>
      <c r="S75" s="43">
        <v>321</v>
      </c>
      <c r="T75" s="843"/>
    </row>
    <row r="76" spans="2:20" ht="16" customHeight="1" x14ac:dyDescent="0.35">
      <c r="B76" s="1085"/>
      <c r="C76" s="45" t="s">
        <v>290</v>
      </c>
      <c r="D76" s="46">
        <v>7</v>
      </c>
      <c r="E76" s="47">
        <v>7</v>
      </c>
      <c r="F76" s="47">
        <v>5</v>
      </c>
      <c r="G76" s="48">
        <v>5</v>
      </c>
      <c r="H76" s="49">
        <v>54</v>
      </c>
      <c r="I76" s="47">
        <v>45</v>
      </c>
      <c r="J76" s="47">
        <v>59</v>
      </c>
      <c r="K76" s="50">
        <v>57</v>
      </c>
      <c r="L76" s="46">
        <v>0</v>
      </c>
      <c r="M76" s="50">
        <v>0</v>
      </c>
      <c r="N76" s="50">
        <v>0</v>
      </c>
      <c r="O76" s="48">
        <v>0</v>
      </c>
      <c r="P76" s="51">
        <v>61</v>
      </c>
      <c r="Q76" s="50">
        <v>52</v>
      </c>
      <c r="R76" s="50">
        <v>64</v>
      </c>
      <c r="S76" s="52">
        <v>62</v>
      </c>
      <c r="T76" s="843"/>
    </row>
    <row r="77" spans="2:20" ht="16" customHeight="1" x14ac:dyDescent="0.35">
      <c r="B77" s="1086" t="s">
        <v>271</v>
      </c>
      <c r="C77" s="68" t="s">
        <v>285</v>
      </c>
      <c r="D77" s="69">
        <v>207</v>
      </c>
      <c r="E77" s="70">
        <v>241</v>
      </c>
      <c r="F77" s="70">
        <v>285</v>
      </c>
      <c r="G77" s="71">
        <v>297</v>
      </c>
      <c r="H77" s="72">
        <v>165</v>
      </c>
      <c r="I77" s="70">
        <v>200</v>
      </c>
      <c r="J77" s="70">
        <v>207</v>
      </c>
      <c r="K77" s="27">
        <v>245</v>
      </c>
      <c r="L77" s="69">
        <v>0</v>
      </c>
      <c r="M77" s="27">
        <v>0</v>
      </c>
      <c r="N77" s="27">
        <v>1</v>
      </c>
      <c r="O77" s="71">
        <v>1</v>
      </c>
      <c r="P77" s="73">
        <v>372</v>
      </c>
      <c r="Q77" s="27">
        <v>441</v>
      </c>
      <c r="R77" s="27">
        <v>493</v>
      </c>
      <c r="S77" s="74">
        <v>543</v>
      </c>
      <c r="T77" s="843"/>
    </row>
    <row r="78" spans="2:20" ht="16" customHeight="1" x14ac:dyDescent="0.35">
      <c r="B78" s="991"/>
      <c r="C78" s="38" t="s">
        <v>287</v>
      </c>
      <c r="D78" s="39">
        <v>300</v>
      </c>
      <c r="E78" s="40">
        <v>317</v>
      </c>
      <c r="F78" s="40">
        <v>357</v>
      </c>
      <c r="G78" s="41">
        <v>386</v>
      </c>
      <c r="H78" s="15">
        <v>248</v>
      </c>
      <c r="I78" s="40">
        <v>291</v>
      </c>
      <c r="J78" s="40">
        <v>329</v>
      </c>
      <c r="K78" s="14">
        <v>356</v>
      </c>
      <c r="L78" s="39">
        <v>0</v>
      </c>
      <c r="M78" s="14">
        <v>0</v>
      </c>
      <c r="N78" s="14">
        <v>0</v>
      </c>
      <c r="O78" s="41">
        <v>0</v>
      </c>
      <c r="P78" s="42">
        <v>548</v>
      </c>
      <c r="Q78" s="14">
        <v>608</v>
      </c>
      <c r="R78" s="14">
        <v>686</v>
      </c>
      <c r="S78" s="43">
        <v>742</v>
      </c>
      <c r="T78" s="843"/>
    </row>
    <row r="79" spans="2:20" ht="16" customHeight="1" x14ac:dyDescent="0.35">
      <c r="B79" s="991"/>
      <c r="C79" s="38" t="s">
        <v>288</v>
      </c>
      <c r="D79" s="39">
        <v>170</v>
      </c>
      <c r="E79" s="40">
        <v>197</v>
      </c>
      <c r="F79" s="40">
        <v>213</v>
      </c>
      <c r="G79" s="41">
        <v>230</v>
      </c>
      <c r="H79" s="15">
        <v>211</v>
      </c>
      <c r="I79" s="40">
        <v>220</v>
      </c>
      <c r="J79" s="40">
        <v>226</v>
      </c>
      <c r="K79" s="14">
        <v>231</v>
      </c>
      <c r="L79" s="39">
        <v>0</v>
      </c>
      <c r="M79" s="14">
        <v>0</v>
      </c>
      <c r="N79" s="14">
        <v>1</v>
      </c>
      <c r="O79" s="41">
        <v>2</v>
      </c>
      <c r="P79" s="42">
        <v>381</v>
      </c>
      <c r="Q79" s="14">
        <v>417</v>
      </c>
      <c r="R79" s="14">
        <v>440</v>
      </c>
      <c r="S79" s="43">
        <v>463</v>
      </c>
      <c r="T79" s="843"/>
    </row>
    <row r="80" spans="2:20" ht="16" customHeight="1" x14ac:dyDescent="0.35">
      <c r="B80" s="991"/>
      <c r="C80" s="38" t="s">
        <v>289</v>
      </c>
      <c r="D80" s="39">
        <v>101</v>
      </c>
      <c r="E80" s="40">
        <v>108</v>
      </c>
      <c r="F80" s="40">
        <v>106</v>
      </c>
      <c r="G80" s="41">
        <v>128</v>
      </c>
      <c r="H80" s="15">
        <v>150</v>
      </c>
      <c r="I80" s="40">
        <v>143</v>
      </c>
      <c r="J80" s="40">
        <v>144</v>
      </c>
      <c r="K80" s="14">
        <v>152</v>
      </c>
      <c r="L80" s="39">
        <v>0</v>
      </c>
      <c r="M80" s="14">
        <v>0</v>
      </c>
      <c r="N80" s="14">
        <v>0</v>
      </c>
      <c r="O80" s="41">
        <v>0</v>
      </c>
      <c r="P80" s="42">
        <v>251</v>
      </c>
      <c r="Q80" s="14">
        <v>251</v>
      </c>
      <c r="R80" s="14">
        <v>250</v>
      </c>
      <c r="S80" s="43">
        <v>280</v>
      </c>
      <c r="T80" s="843"/>
    </row>
    <row r="81" spans="2:20" ht="16" customHeight="1" x14ac:dyDescent="0.35">
      <c r="B81" s="1085"/>
      <c r="C81" s="45" t="s">
        <v>290</v>
      </c>
      <c r="D81" s="46">
        <v>49</v>
      </c>
      <c r="E81" s="47">
        <v>53</v>
      </c>
      <c r="F81" s="47">
        <v>53</v>
      </c>
      <c r="G81" s="48">
        <v>54</v>
      </c>
      <c r="H81" s="49">
        <v>96</v>
      </c>
      <c r="I81" s="47">
        <v>108</v>
      </c>
      <c r="J81" s="47">
        <v>109</v>
      </c>
      <c r="K81" s="50">
        <v>100</v>
      </c>
      <c r="L81" s="46">
        <v>0</v>
      </c>
      <c r="M81" s="50">
        <v>0</v>
      </c>
      <c r="N81" s="50">
        <v>0</v>
      </c>
      <c r="O81" s="48">
        <v>0</v>
      </c>
      <c r="P81" s="51">
        <v>145</v>
      </c>
      <c r="Q81" s="50">
        <v>161</v>
      </c>
      <c r="R81" s="50">
        <v>162</v>
      </c>
      <c r="S81" s="52">
        <v>154</v>
      </c>
      <c r="T81" s="843"/>
    </row>
    <row r="82" spans="2:20" ht="16" customHeight="1" x14ac:dyDescent="0.35">
      <c r="B82" s="991" t="s">
        <v>272</v>
      </c>
      <c r="C82" s="53" t="s">
        <v>285</v>
      </c>
      <c r="D82" s="75">
        <v>77</v>
      </c>
      <c r="E82" s="76">
        <v>130</v>
      </c>
      <c r="F82" s="76">
        <v>155</v>
      </c>
      <c r="G82" s="77">
        <v>179</v>
      </c>
      <c r="H82" s="78">
        <v>414</v>
      </c>
      <c r="I82" s="76">
        <v>437</v>
      </c>
      <c r="J82" s="79">
        <v>474</v>
      </c>
      <c r="K82" s="23">
        <v>498</v>
      </c>
      <c r="L82" s="75">
        <v>2</v>
      </c>
      <c r="M82" s="79">
        <v>2</v>
      </c>
      <c r="N82" s="79">
        <v>2</v>
      </c>
      <c r="O82" s="77">
        <v>1</v>
      </c>
      <c r="P82" s="80">
        <v>493</v>
      </c>
      <c r="Q82" s="79">
        <v>569</v>
      </c>
      <c r="R82" s="79">
        <v>631</v>
      </c>
      <c r="S82" s="81">
        <v>678</v>
      </c>
      <c r="T82" s="843"/>
    </row>
    <row r="83" spans="2:20" ht="16" customHeight="1" x14ac:dyDescent="0.35">
      <c r="B83" s="991"/>
      <c r="C83" s="38" t="s">
        <v>287</v>
      </c>
      <c r="D83" s="61">
        <v>205</v>
      </c>
      <c r="E83" s="62">
        <v>228</v>
      </c>
      <c r="F83" s="62">
        <v>243</v>
      </c>
      <c r="G83" s="63">
        <v>286</v>
      </c>
      <c r="H83" s="64">
        <v>1215</v>
      </c>
      <c r="I83" s="62">
        <v>1273</v>
      </c>
      <c r="J83" s="62">
        <v>1282</v>
      </c>
      <c r="K83" s="79">
        <v>1292</v>
      </c>
      <c r="L83" s="61">
        <v>1</v>
      </c>
      <c r="M83" s="65">
        <v>1</v>
      </c>
      <c r="N83" s="65">
        <v>1</v>
      </c>
      <c r="O83" s="63">
        <v>2</v>
      </c>
      <c r="P83" s="66">
        <v>1421</v>
      </c>
      <c r="Q83" s="65">
        <v>1502</v>
      </c>
      <c r="R83" s="65">
        <v>1526</v>
      </c>
      <c r="S83" s="67">
        <v>1580</v>
      </c>
      <c r="T83" s="843"/>
    </row>
    <row r="84" spans="2:20" ht="16" customHeight="1" x14ac:dyDescent="0.35">
      <c r="B84" s="991"/>
      <c r="C84" s="38" t="s">
        <v>288</v>
      </c>
      <c r="D84" s="61">
        <v>143</v>
      </c>
      <c r="E84" s="62">
        <v>161</v>
      </c>
      <c r="F84" s="62">
        <v>180</v>
      </c>
      <c r="G84" s="63">
        <v>202</v>
      </c>
      <c r="H84" s="64">
        <v>1116</v>
      </c>
      <c r="I84" s="62">
        <v>1154</v>
      </c>
      <c r="J84" s="62">
        <v>1170</v>
      </c>
      <c r="K84" s="65">
        <v>1215</v>
      </c>
      <c r="L84" s="61">
        <v>0</v>
      </c>
      <c r="M84" s="65">
        <v>0</v>
      </c>
      <c r="N84" s="65">
        <v>0</v>
      </c>
      <c r="O84" s="63">
        <v>0</v>
      </c>
      <c r="P84" s="66">
        <v>1259</v>
      </c>
      <c r="Q84" s="65">
        <v>1315</v>
      </c>
      <c r="R84" s="65">
        <v>1350</v>
      </c>
      <c r="S84" s="67">
        <v>1417</v>
      </c>
      <c r="T84" s="843"/>
    </row>
    <row r="85" spans="2:20" ht="16" customHeight="1" x14ac:dyDescent="0.35">
      <c r="B85" s="991"/>
      <c r="C85" s="38" t="s">
        <v>289</v>
      </c>
      <c r="D85" s="61">
        <v>103</v>
      </c>
      <c r="E85" s="62">
        <v>120</v>
      </c>
      <c r="F85" s="62">
        <v>129</v>
      </c>
      <c r="G85" s="63">
        <v>135</v>
      </c>
      <c r="H85" s="64">
        <v>933</v>
      </c>
      <c r="I85" s="62">
        <v>903</v>
      </c>
      <c r="J85" s="62">
        <v>879</v>
      </c>
      <c r="K85" s="65">
        <v>902</v>
      </c>
      <c r="L85" s="61">
        <v>1</v>
      </c>
      <c r="M85" s="65">
        <v>1</v>
      </c>
      <c r="N85" s="65">
        <v>1</v>
      </c>
      <c r="O85" s="63">
        <v>1</v>
      </c>
      <c r="P85" s="66">
        <v>1037</v>
      </c>
      <c r="Q85" s="65">
        <v>1024</v>
      </c>
      <c r="R85" s="65">
        <v>1009</v>
      </c>
      <c r="S85" s="67">
        <v>1038</v>
      </c>
      <c r="T85" s="843"/>
    </row>
    <row r="86" spans="2:20" ht="16" customHeight="1" x14ac:dyDescent="0.35">
      <c r="B86" s="1085"/>
      <c r="C86" s="45" t="s">
        <v>290</v>
      </c>
      <c r="D86" s="46">
        <v>66</v>
      </c>
      <c r="E86" s="47">
        <v>53</v>
      </c>
      <c r="F86" s="47">
        <v>61</v>
      </c>
      <c r="G86" s="48">
        <v>57</v>
      </c>
      <c r="H86" s="49">
        <v>398</v>
      </c>
      <c r="I86" s="47">
        <v>391</v>
      </c>
      <c r="J86" s="47">
        <v>383</v>
      </c>
      <c r="K86" s="50">
        <v>385</v>
      </c>
      <c r="L86" s="46">
        <v>2</v>
      </c>
      <c r="M86" s="50">
        <v>2</v>
      </c>
      <c r="N86" s="50">
        <v>1</v>
      </c>
      <c r="O86" s="48">
        <v>1</v>
      </c>
      <c r="P86" s="51">
        <v>466</v>
      </c>
      <c r="Q86" s="50">
        <v>446</v>
      </c>
      <c r="R86" s="50">
        <v>445</v>
      </c>
      <c r="S86" s="52">
        <v>443</v>
      </c>
      <c r="T86" s="843"/>
    </row>
    <row r="87" spans="2:20" ht="16" customHeight="1" x14ac:dyDescent="0.35">
      <c r="B87" s="1086" t="s">
        <v>35</v>
      </c>
      <c r="C87" s="68" t="s">
        <v>285</v>
      </c>
      <c r="D87" s="82">
        <v>295</v>
      </c>
      <c r="E87" s="83">
        <v>386</v>
      </c>
      <c r="F87" s="83">
        <v>462</v>
      </c>
      <c r="G87" s="84">
        <v>506</v>
      </c>
      <c r="H87" s="85">
        <v>600</v>
      </c>
      <c r="I87" s="83">
        <v>661</v>
      </c>
      <c r="J87" s="83">
        <v>712</v>
      </c>
      <c r="K87" s="86">
        <v>784</v>
      </c>
      <c r="L87" s="82">
        <v>2</v>
      </c>
      <c r="M87" s="83">
        <v>2</v>
      </c>
      <c r="N87" s="83">
        <v>3</v>
      </c>
      <c r="O87" s="84">
        <v>2</v>
      </c>
      <c r="P87" s="82">
        <v>897</v>
      </c>
      <c r="Q87" s="83">
        <v>1049</v>
      </c>
      <c r="R87" s="83">
        <v>1177</v>
      </c>
      <c r="S87" s="87">
        <v>1292</v>
      </c>
      <c r="T87" s="843"/>
    </row>
    <row r="88" spans="2:20" ht="16" customHeight="1" x14ac:dyDescent="0.35">
      <c r="B88" s="991"/>
      <c r="C88" s="38" t="s">
        <v>287</v>
      </c>
      <c r="D88" s="61">
        <v>605</v>
      </c>
      <c r="E88" s="62">
        <v>658</v>
      </c>
      <c r="F88" s="62">
        <v>748</v>
      </c>
      <c r="G88" s="63">
        <v>853</v>
      </c>
      <c r="H88" s="64">
        <v>1764</v>
      </c>
      <c r="I88" s="62">
        <v>1884</v>
      </c>
      <c r="J88" s="62">
        <v>2001</v>
      </c>
      <c r="K88" s="65">
        <v>2069</v>
      </c>
      <c r="L88" s="61">
        <v>1</v>
      </c>
      <c r="M88" s="62">
        <v>1</v>
      </c>
      <c r="N88" s="62">
        <v>1</v>
      </c>
      <c r="O88" s="63">
        <v>2</v>
      </c>
      <c r="P88" s="61">
        <v>2370</v>
      </c>
      <c r="Q88" s="62">
        <v>2543</v>
      </c>
      <c r="R88" s="62">
        <v>2750</v>
      </c>
      <c r="S88" s="67">
        <v>2924</v>
      </c>
      <c r="T88" s="843"/>
    </row>
    <row r="89" spans="2:20" ht="16" customHeight="1" x14ac:dyDescent="0.35">
      <c r="B89" s="991"/>
      <c r="C89" s="38" t="s">
        <v>288</v>
      </c>
      <c r="D89" s="61">
        <v>433</v>
      </c>
      <c r="E89" s="62">
        <v>502</v>
      </c>
      <c r="F89" s="62">
        <v>563</v>
      </c>
      <c r="G89" s="63">
        <v>615</v>
      </c>
      <c r="H89" s="64">
        <v>1872</v>
      </c>
      <c r="I89" s="62">
        <v>1939</v>
      </c>
      <c r="J89" s="62">
        <v>2030</v>
      </c>
      <c r="K89" s="65">
        <v>2114</v>
      </c>
      <c r="L89" s="61">
        <v>1</v>
      </c>
      <c r="M89" s="62">
        <v>1</v>
      </c>
      <c r="N89" s="62">
        <v>1</v>
      </c>
      <c r="O89" s="63">
        <v>2</v>
      </c>
      <c r="P89" s="61">
        <v>2306</v>
      </c>
      <c r="Q89" s="62">
        <v>2442</v>
      </c>
      <c r="R89" s="62">
        <v>2594</v>
      </c>
      <c r="S89" s="67">
        <v>2731</v>
      </c>
      <c r="T89" s="843"/>
    </row>
    <row r="90" spans="2:20" ht="16" customHeight="1" x14ac:dyDescent="0.35">
      <c r="B90" s="991"/>
      <c r="C90" s="38" t="s">
        <v>289</v>
      </c>
      <c r="D90" s="61">
        <v>267</v>
      </c>
      <c r="E90" s="62">
        <v>301</v>
      </c>
      <c r="F90" s="62">
        <v>320</v>
      </c>
      <c r="G90" s="63">
        <v>365</v>
      </c>
      <c r="H90" s="64">
        <v>1542</v>
      </c>
      <c r="I90" s="62">
        <v>1504</v>
      </c>
      <c r="J90" s="62">
        <v>1489</v>
      </c>
      <c r="K90" s="65">
        <v>1551</v>
      </c>
      <c r="L90" s="61">
        <v>1</v>
      </c>
      <c r="M90" s="62">
        <v>1</v>
      </c>
      <c r="N90" s="62">
        <v>1</v>
      </c>
      <c r="O90" s="63">
        <v>1</v>
      </c>
      <c r="P90" s="61">
        <v>1810</v>
      </c>
      <c r="Q90" s="62">
        <v>1806</v>
      </c>
      <c r="R90" s="62">
        <v>1810</v>
      </c>
      <c r="S90" s="67">
        <v>1917</v>
      </c>
      <c r="T90" s="843"/>
    </row>
    <row r="91" spans="2:20" ht="16" customHeight="1" x14ac:dyDescent="0.35">
      <c r="B91" s="991"/>
      <c r="C91" s="60" t="s">
        <v>290</v>
      </c>
      <c r="D91" s="61">
        <v>124</v>
      </c>
      <c r="E91" s="62">
        <v>118</v>
      </c>
      <c r="F91" s="62">
        <v>124</v>
      </c>
      <c r="G91" s="63">
        <v>122</v>
      </c>
      <c r="H91" s="64">
        <v>596</v>
      </c>
      <c r="I91" s="62">
        <v>599</v>
      </c>
      <c r="J91" s="62">
        <v>605</v>
      </c>
      <c r="K91" s="65">
        <v>622</v>
      </c>
      <c r="L91" s="61">
        <v>2</v>
      </c>
      <c r="M91" s="62">
        <v>2</v>
      </c>
      <c r="N91" s="62">
        <v>1</v>
      </c>
      <c r="O91" s="63">
        <v>1</v>
      </c>
      <c r="P91" s="61">
        <v>722</v>
      </c>
      <c r="Q91" s="62">
        <v>719</v>
      </c>
      <c r="R91" s="62">
        <v>730</v>
      </c>
      <c r="S91" s="67">
        <v>745</v>
      </c>
      <c r="T91" s="843"/>
    </row>
    <row r="92" spans="2:20" ht="16" customHeight="1" x14ac:dyDescent="0.35">
      <c r="B92" s="1038" t="s">
        <v>35</v>
      </c>
      <c r="C92" s="1039"/>
      <c r="D92" s="89">
        <f>SUM(D87:D91)</f>
        <v>1724</v>
      </c>
      <c r="E92" s="89">
        <f t="shared" ref="E92:S92" si="0">SUM(E87:E91)</f>
        <v>1965</v>
      </c>
      <c r="F92" s="89">
        <f t="shared" si="0"/>
        <v>2217</v>
      </c>
      <c r="G92" s="89">
        <f t="shared" si="0"/>
        <v>2461</v>
      </c>
      <c r="H92" s="89">
        <f t="shared" si="0"/>
        <v>6374</v>
      </c>
      <c r="I92" s="89">
        <f t="shared" si="0"/>
        <v>6587</v>
      </c>
      <c r="J92" s="89">
        <f t="shared" si="0"/>
        <v>6837</v>
      </c>
      <c r="K92" s="89">
        <f t="shared" si="0"/>
        <v>7140</v>
      </c>
      <c r="L92" s="89">
        <f t="shared" si="0"/>
        <v>7</v>
      </c>
      <c r="M92" s="89">
        <f t="shared" si="0"/>
        <v>7</v>
      </c>
      <c r="N92" s="89">
        <f t="shared" si="0"/>
        <v>7</v>
      </c>
      <c r="O92" s="89">
        <f t="shared" si="0"/>
        <v>8</v>
      </c>
      <c r="P92" s="89">
        <f t="shared" si="0"/>
        <v>8105</v>
      </c>
      <c r="Q92" s="89">
        <f t="shared" si="0"/>
        <v>8559</v>
      </c>
      <c r="R92" s="89">
        <f t="shared" si="0"/>
        <v>9061</v>
      </c>
      <c r="S92" s="90">
        <f t="shared" si="0"/>
        <v>9609</v>
      </c>
      <c r="T92" s="844"/>
    </row>
    <row r="94" spans="2:20" ht="252" customHeight="1" x14ac:dyDescent="0.35">
      <c r="B94" s="937" t="s">
        <v>982</v>
      </c>
      <c r="C94" s="937"/>
      <c r="D94" s="937"/>
      <c r="E94" s="937"/>
      <c r="F94" s="937"/>
      <c r="G94" s="937"/>
      <c r="H94" s="937"/>
      <c r="I94" s="937"/>
      <c r="J94" s="937"/>
      <c r="K94" s="937"/>
      <c r="L94" s="937"/>
      <c r="M94" s="937"/>
      <c r="N94" s="937"/>
      <c r="O94" s="937"/>
      <c r="P94" s="937"/>
      <c r="Q94" s="937"/>
      <c r="R94" s="937"/>
      <c r="S94" s="937"/>
      <c r="T94" s="937"/>
    </row>
  </sheetData>
  <sheetProtection algorithmName="SHA-512" hashValue="KIm6m+x6sbhD+Vf3vSyosRvBaLhxjsZPDf5QXfMZHcdZeODhbN3U2fCX10AfuLjHgb9lJuc1ogrY0v0l/YCuRA==" saltValue="wwIdjPD/stv7MOrNGc7YxA==" spinCount="100000" sheet="1" objects="1" scenarios="1"/>
  <customSheetViews>
    <customSheetView guid="{2ED3A9CB-81A9-4973-8A42-E9BC13885177}" scale="80" showGridLines="0">
      <selection activeCell="B13" sqref="B13:C13"/>
      <pageMargins left="0" right="0" top="0" bottom="0" header="0" footer="0"/>
    </customSheetView>
  </customSheetViews>
  <mergeCells count="220">
    <mergeCell ref="B52:C52"/>
    <mergeCell ref="D52:E52"/>
    <mergeCell ref="F52:G52"/>
    <mergeCell ref="H52:I52"/>
    <mergeCell ref="B53:C53"/>
    <mergeCell ref="D53:E53"/>
    <mergeCell ref="F53:G53"/>
    <mergeCell ref="H53:I53"/>
    <mergeCell ref="B49:C49"/>
    <mergeCell ref="D49:E49"/>
    <mergeCell ref="F49:G49"/>
    <mergeCell ref="H49:I49"/>
    <mergeCell ref="B50:C50"/>
    <mergeCell ref="D50:E50"/>
    <mergeCell ref="F50:G50"/>
    <mergeCell ref="H50:I50"/>
    <mergeCell ref="B51:C51"/>
    <mergeCell ref="D51:E51"/>
    <mergeCell ref="F51:G51"/>
    <mergeCell ref="H51:I51"/>
    <mergeCell ref="H46:I46"/>
    <mergeCell ref="B47:C47"/>
    <mergeCell ref="D47:E47"/>
    <mergeCell ref="F47:G47"/>
    <mergeCell ref="H47:I47"/>
    <mergeCell ref="B48:C48"/>
    <mergeCell ref="D48:E48"/>
    <mergeCell ref="F48:G48"/>
    <mergeCell ref="H48:I48"/>
    <mergeCell ref="L21:O26"/>
    <mergeCell ref="B94:T94"/>
    <mergeCell ref="B11:O11"/>
    <mergeCell ref="B19:O19"/>
    <mergeCell ref="D60:G60"/>
    <mergeCell ref="H60:K60"/>
    <mergeCell ref="L60:O60"/>
    <mergeCell ref="L20:O20"/>
    <mergeCell ref="B39:C39"/>
    <mergeCell ref="D39:E39"/>
    <mergeCell ref="F39:G39"/>
    <mergeCell ref="J40:K40"/>
    <mergeCell ref="B41:C41"/>
    <mergeCell ref="D41:E41"/>
    <mergeCell ref="F41:G41"/>
    <mergeCell ref="H41:I41"/>
    <mergeCell ref="J41:K41"/>
    <mergeCell ref="B42:C42"/>
    <mergeCell ref="D42:E42"/>
    <mergeCell ref="F42:G42"/>
    <mergeCell ref="T60:T61"/>
    <mergeCell ref="H42:I42"/>
    <mergeCell ref="J42:K42"/>
    <mergeCell ref="B40:C40"/>
    <mergeCell ref="B67:B71"/>
    <mergeCell ref="B72:B76"/>
    <mergeCell ref="D57:E57"/>
    <mergeCell ref="D56:E56"/>
    <mergeCell ref="F57:I57"/>
    <mergeCell ref="F56:I56"/>
    <mergeCell ref="B59:T59"/>
    <mergeCell ref="H37:I37"/>
    <mergeCell ref="J37:K37"/>
    <mergeCell ref="B38:C38"/>
    <mergeCell ref="D38:E38"/>
    <mergeCell ref="F38:G38"/>
    <mergeCell ref="H38:I38"/>
    <mergeCell ref="J38:K38"/>
    <mergeCell ref="B37:C37"/>
    <mergeCell ref="D37:E37"/>
    <mergeCell ref="F37:G37"/>
    <mergeCell ref="P60:S60"/>
    <mergeCell ref="B55:I55"/>
    <mergeCell ref="B56:C56"/>
    <mergeCell ref="D40:E40"/>
    <mergeCell ref="B46:C46"/>
    <mergeCell ref="D46:E46"/>
    <mergeCell ref="F46:G46"/>
    <mergeCell ref="B82:B86"/>
    <mergeCell ref="B87:B91"/>
    <mergeCell ref="B60:B61"/>
    <mergeCell ref="C60:C61"/>
    <mergeCell ref="B77:B81"/>
    <mergeCell ref="H39:I39"/>
    <mergeCell ref="J39:K39"/>
    <mergeCell ref="F40:G40"/>
    <mergeCell ref="H40:I40"/>
    <mergeCell ref="B45:C45"/>
    <mergeCell ref="D45:E45"/>
    <mergeCell ref="F45:G45"/>
    <mergeCell ref="H45:I45"/>
    <mergeCell ref="J45:K45"/>
    <mergeCell ref="J53:K53"/>
    <mergeCell ref="J52:K52"/>
    <mergeCell ref="J51:K51"/>
    <mergeCell ref="J50:K50"/>
    <mergeCell ref="J49:K49"/>
    <mergeCell ref="J48:K48"/>
    <mergeCell ref="J47:K47"/>
    <mergeCell ref="J46:K46"/>
    <mergeCell ref="B44:K44"/>
    <mergeCell ref="B62:B66"/>
    <mergeCell ref="B33:C33"/>
    <mergeCell ref="D33:E33"/>
    <mergeCell ref="F33:G33"/>
    <mergeCell ref="H33:I33"/>
    <mergeCell ref="B36:K36"/>
    <mergeCell ref="J33:K33"/>
    <mergeCell ref="B34:C34"/>
    <mergeCell ref="D34:E34"/>
    <mergeCell ref="F34:G34"/>
    <mergeCell ref="H34:I34"/>
    <mergeCell ref="J34:K34"/>
    <mergeCell ref="J31:K31"/>
    <mergeCell ref="B32:C32"/>
    <mergeCell ref="D32:E32"/>
    <mergeCell ref="F32:G32"/>
    <mergeCell ref="H32:I32"/>
    <mergeCell ref="J32:K32"/>
    <mergeCell ref="B30:C30"/>
    <mergeCell ref="D30:E30"/>
    <mergeCell ref="F30:G30"/>
    <mergeCell ref="H30:I30"/>
    <mergeCell ref="J30:K30"/>
    <mergeCell ref="B31:C31"/>
    <mergeCell ref="D31:E31"/>
    <mergeCell ref="F31:G31"/>
    <mergeCell ref="H31:I31"/>
    <mergeCell ref="B23:B24"/>
    <mergeCell ref="D23:E23"/>
    <mergeCell ref="F23:G23"/>
    <mergeCell ref="H23:I23"/>
    <mergeCell ref="J23:K23"/>
    <mergeCell ref="F26:G26"/>
    <mergeCell ref="H26:I26"/>
    <mergeCell ref="J26:K26"/>
    <mergeCell ref="B29:C29"/>
    <mergeCell ref="D29:E29"/>
    <mergeCell ref="F29:G29"/>
    <mergeCell ref="H29:I29"/>
    <mergeCell ref="J29:K29"/>
    <mergeCell ref="D24:E24"/>
    <mergeCell ref="F24:G24"/>
    <mergeCell ref="H24:I24"/>
    <mergeCell ref="J24:K24"/>
    <mergeCell ref="B25:B26"/>
    <mergeCell ref="D25:E25"/>
    <mergeCell ref="F25:G25"/>
    <mergeCell ref="H25:I25"/>
    <mergeCell ref="J25:K25"/>
    <mergeCell ref="D26:E26"/>
    <mergeCell ref="B28:K28"/>
    <mergeCell ref="B21:B22"/>
    <mergeCell ref="D21:E21"/>
    <mergeCell ref="F21:G21"/>
    <mergeCell ref="H21:I21"/>
    <mergeCell ref="J21:K21"/>
    <mergeCell ref="D22:E22"/>
    <mergeCell ref="F22:G22"/>
    <mergeCell ref="H22:I22"/>
    <mergeCell ref="J22:K22"/>
    <mergeCell ref="B17:C17"/>
    <mergeCell ref="D17:E17"/>
    <mergeCell ref="F17:G17"/>
    <mergeCell ref="H17:I17"/>
    <mergeCell ref="J17:K17"/>
    <mergeCell ref="D20:E20"/>
    <mergeCell ref="F20:G20"/>
    <mergeCell ref="H20:I20"/>
    <mergeCell ref="J20:K20"/>
    <mergeCell ref="B15:C15"/>
    <mergeCell ref="D15:E15"/>
    <mergeCell ref="F15:G15"/>
    <mergeCell ref="H15:I15"/>
    <mergeCell ref="J15:K15"/>
    <mergeCell ref="B13:C13"/>
    <mergeCell ref="D13:E13"/>
    <mergeCell ref="F13:G13"/>
    <mergeCell ref="H13:I13"/>
    <mergeCell ref="J13:K13"/>
    <mergeCell ref="B14:C14"/>
    <mergeCell ref="D14:E14"/>
    <mergeCell ref="F14:G14"/>
    <mergeCell ref="H14:I14"/>
    <mergeCell ref="L6:O6"/>
    <mergeCell ref="B5:O5"/>
    <mergeCell ref="B92:C92"/>
    <mergeCell ref="T62:T92"/>
    <mergeCell ref="B6:C6"/>
    <mergeCell ref="B9:C9"/>
    <mergeCell ref="B8:C8"/>
    <mergeCell ref="D9:E9"/>
    <mergeCell ref="D8:E8"/>
    <mergeCell ref="J6:K6"/>
    <mergeCell ref="H6:I6"/>
    <mergeCell ref="F6:G6"/>
    <mergeCell ref="D6:E6"/>
    <mergeCell ref="J9:K9"/>
    <mergeCell ref="J8:K8"/>
    <mergeCell ref="H9:I9"/>
    <mergeCell ref="H8:I8"/>
    <mergeCell ref="F9:G9"/>
    <mergeCell ref="F8:G8"/>
    <mergeCell ref="B7:C7"/>
    <mergeCell ref="B12:C12"/>
    <mergeCell ref="D12:E12"/>
    <mergeCell ref="F12:G12"/>
    <mergeCell ref="H12:I12"/>
    <mergeCell ref="J16:K16"/>
    <mergeCell ref="H16:I16"/>
    <mergeCell ref="F16:G16"/>
    <mergeCell ref="D16:E16"/>
    <mergeCell ref="D7:E7"/>
    <mergeCell ref="F7:G7"/>
    <mergeCell ref="H7:I7"/>
    <mergeCell ref="J7:K7"/>
    <mergeCell ref="L7:O9"/>
    <mergeCell ref="J12:K12"/>
    <mergeCell ref="J14:K14"/>
    <mergeCell ref="L12:O12"/>
    <mergeCell ref="L13:O17"/>
  </mergeCells>
  <pageMargins left="0.511811024" right="0.511811024" top="0.78740157499999996" bottom="0.78740157499999996" header="0.31496062000000002" footer="0.31496062000000002"/>
  <ignoredErrors>
    <ignoredError sqref="D92:S92" formulaRange="1"/>
  </ignoredErrors>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8870E0-9D59-4CAC-A678-DD39F11E268F}">
  <sheetPr>
    <tabColor rgb="FFC6AEF9"/>
  </sheetPr>
  <dimension ref="A1:L127"/>
  <sheetViews>
    <sheetView showGridLines="0" zoomScale="50" zoomScaleNormal="50" workbookViewId="0">
      <selection activeCell="O23" sqref="O23"/>
    </sheetView>
  </sheetViews>
  <sheetFormatPr defaultColWidth="9.1796875" defaultRowHeight="16" customHeight="1" x14ac:dyDescent="0.35"/>
  <cols>
    <col min="1" max="1" width="3.54296875" style="1" customWidth="1"/>
    <col min="2" max="2" width="28" style="2" customWidth="1"/>
    <col min="3" max="3" width="32.81640625" style="3" customWidth="1"/>
    <col min="4" max="4" width="8.453125" style="17" customWidth="1"/>
    <col min="5" max="5" width="6.54296875" style="17" customWidth="1"/>
    <col min="6" max="6" width="8.453125" style="17" customWidth="1"/>
    <col min="7" max="7" width="6.54296875" style="17" customWidth="1"/>
    <col min="8" max="8" width="8.453125" style="17" customWidth="1"/>
    <col min="9" max="9" width="6.54296875" style="17" customWidth="1"/>
    <col min="10" max="10" width="8.453125" style="17" customWidth="1"/>
    <col min="11" max="11" width="6.54296875" style="17" customWidth="1"/>
    <col min="12" max="12" width="24" style="1" customWidth="1"/>
    <col min="13" max="13" width="4.54296875" style="4" customWidth="1"/>
    <col min="14" max="16384" width="9.1796875" style="4"/>
  </cols>
  <sheetData>
    <row r="1" spans="1:12" ht="21.65" customHeight="1" x14ac:dyDescent="0.35"/>
    <row r="2" spans="1:12" ht="21.65" customHeight="1" x14ac:dyDescent="0.35"/>
    <row r="3" spans="1:12" ht="21.65" customHeight="1" x14ac:dyDescent="0.35"/>
    <row r="4" spans="1:12" ht="22" customHeight="1" x14ac:dyDescent="0.35"/>
    <row r="5" spans="1:12" s="8" customFormat="1" ht="18" customHeight="1" x14ac:dyDescent="0.35">
      <c r="A5" s="7"/>
      <c r="B5" s="1035" t="s">
        <v>291</v>
      </c>
      <c r="C5" s="1036"/>
      <c r="D5" s="1036"/>
      <c r="E5" s="1036"/>
      <c r="F5" s="1036"/>
      <c r="G5" s="1036"/>
      <c r="H5" s="1036"/>
      <c r="I5" s="1036"/>
      <c r="J5" s="1036"/>
      <c r="K5" s="1036"/>
      <c r="L5" s="1037"/>
    </row>
    <row r="6" spans="1:12" ht="16" customHeight="1" x14ac:dyDescent="0.35">
      <c r="B6" s="1134" t="s">
        <v>292</v>
      </c>
      <c r="C6" s="1136" t="s">
        <v>132</v>
      </c>
      <c r="D6" s="1027">
        <v>2020</v>
      </c>
      <c r="E6" s="1047"/>
      <c r="F6" s="1027">
        <v>2021</v>
      </c>
      <c r="G6" s="1047"/>
      <c r="H6" s="1027">
        <v>2022</v>
      </c>
      <c r="I6" s="1047"/>
      <c r="J6" s="1027">
        <v>2023</v>
      </c>
      <c r="K6" s="1028"/>
      <c r="L6" s="1126" t="s">
        <v>17</v>
      </c>
    </row>
    <row r="7" spans="1:12" ht="16" customHeight="1" x14ac:dyDescent="0.35">
      <c r="B7" s="1135"/>
      <c r="C7" s="1137"/>
      <c r="D7" s="21" t="s">
        <v>293</v>
      </c>
      <c r="E7" s="21" t="s">
        <v>29</v>
      </c>
      <c r="F7" s="21" t="s">
        <v>293</v>
      </c>
      <c r="G7" s="21" t="s">
        <v>29</v>
      </c>
      <c r="H7" s="21" t="s">
        <v>293</v>
      </c>
      <c r="I7" s="21" t="s">
        <v>29</v>
      </c>
      <c r="J7" s="21" t="s">
        <v>293</v>
      </c>
      <c r="K7" s="11" t="s">
        <v>29</v>
      </c>
      <c r="L7" s="1126"/>
    </row>
    <row r="8" spans="1:12" ht="16" customHeight="1" x14ac:dyDescent="0.35">
      <c r="B8" s="1116" t="s">
        <v>294</v>
      </c>
      <c r="C8" s="22" t="s">
        <v>285</v>
      </c>
      <c r="D8" s="55">
        <v>270</v>
      </c>
      <c r="E8" s="55">
        <v>41.6024653312789</v>
      </c>
      <c r="F8" s="55">
        <v>497</v>
      </c>
      <c r="G8" s="55">
        <v>35.601719197707737</v>
      </c>
      <c r="H8" s="55">
        <v>533</v>
      </c>
      <c r="I8" s="55">
        <v>33.105590062111801</v>
      </c>
      <c r="J8" s="23">
        <v>533</v>
      </c>
      <c r="K8" s="43">
        <v>36.657496561210458</v>
      </c>
      <c r="L8" s="843" t="s">
        <v>295</v>
      </c>
    </row>
    <row r="9" spans="1:12" ht="16" customHeight="1" x14ac:dyDescent="0.35">
      <c r="B9" s="1117"/>
      <c r="C9" s="394" t="s">
        <v>287</v>
      </c>
      <c r="D9" s="40">
        <v>226</v>
      </c>
      <c r="E9" s="40">
        <v>34.822804314329701</v>
      </c>
      <c r="F9" s="40">
        <v>505</v>
      </c>
      <c r="G9" s="40">
        <v>36.174785100286535</v>
      </c>
      <c r="H9" s="40">
        <v>613</v>
      </c>
      <c r="I9" s="40">
        <v>38.074534161490682</v>
      </c>
      <c r="J9" s="14">
        <v>520</v>
      </c>
      <c r="K9" s="43">
        <v>35.763411279229715</v>
      </c>
      <c r="L9" s="843"/>
    </row>
    <row r="10" spans="1:12" ht="16" customHeight="1" x14ac:dyDescent="0.35">
      <c r="B10" s="1117"/>
      <c r="C10" s="394" t="s">
        <v>288</v>
      </c>
      <c r="D10" s="40">
        <v>106</v>
      </c>
      <c r="E10" s="40">
        <v>16.332819722650228</v>
      </c>
      <c r="F10" s="40">
        <v>252</v>
      </c>
      <c r="G10" s="40">
        <v>18.05157593123209</v>
      </c>
      <c r="H10" s="40">
        <v>309</v>
      </c>
      <c r="I10" s="40">
        <v>19.19254658385093</v>
      </c>
      <c r="J10" s="14">
        <v>245</v>
      </c>
      <c r="K10" s="43">
        <v>16.850068775790923</v>
      </c>
      <c r="L10" s="843"/>
    </row>
    <row r="11" spans="1:12" ht="16" customHeight="1" x14ac:dyDescent="0.35">
      <c r="B11" s="1117"/>
      <c r="C11" s="394" t="s">
        <v>289</v>
      </c>
      <c r="D11" s="40">
        <v>33</v>
      </c>
      <c r="E11" s="40">
        <v>5.0847457627118651</v>
      </c>
      <c r="F11" s="40">
        <v>99</v>
      </c>
      <c r="G11" s="40">
        <v>7.0916905444126073</v>
      </c>
      <c r="H11" s="40">
        <v>109</v>
      </c>
      <c r="I11" s="40">
        <v>6.7701863354037268</v>
      </c>
      <c r="J11" s="14">
        <v>127</v>
      </c>
      <c r="K11" s="43">
        <v>8.7345254470426408</v>
      </c>
      <c r="L11" s="843"/>
    </row>
    <row r="12" spans="1:12" ht="16" customHeight="1" x14ac:dyDescent="0.35">
      <c r="B12" s="1118"/>
      <c r="C12" s="25" t="s">
        <v>290</v>
      </c>
      <c r="D12" s="47">
        <v>14</v>
      </c>
      <c r="E12" s="47">
        <v>2.157164869029276</v>
      </c>
      <c r="F12" s="47">
        <v>43</v>
      </c>
      <c r="G12" s="47">
        <v>3.0802292263610318</v>
      </c>
      <c r="H12" s="47">
        <v>46</v>
      </c>
      <c r="I12" s="47">
        <v>2.8571428571428572</v>
      </c>
      <c r="J12" s="50">
        <v>29</v>
      </c>
      <c r="K12" s="52">
        <v>1.9944979367262721</v>
      </c>
      <c r="L12" s="843"/>
    </row>
    <row r="13" spans="1:12" ht="16" customHeight="1" x14ac:dyDescent="0.35">
      <c r="B13" s="1119" t="s">
        <v>253</v>
      </c>
      <c r="C13" s="26" t="s">
        <v>254</v>
      </c>
      <c r="D13" s="70">
        <v>238</v>
      </c>
      <c r="E13" s="70">
        <v>36.671802773497689</v>
      </c>
      <c r="F13" s="70">
        <v>521</v>
      </c>
      <c r="G13" s="70">
        <v>37.320916905444122</v>
      </c>
      <c r="H13" s="70">
        <v>554</v>
      </c>
      <c r="I13" s="70">
        <v>34.409937888198762</v>
      </c>
      <c r="J13" s="27">
        <v>541</v>
      </c>
      <c r="K13" s="74">
        <v>37.207702888583214</v>
      </c>
      <c r="L13" s="843"/>
    </row>
    <row r="14" spans="1:12" ht="16" customHeight="1" x14ac:dyDescent="0.35">
      <c r="B14" s="1117"/>
      <c r="C14" s="394" t="s">
        <v>258</v>
      </c>
      <c r="D14" s="40">
        <v>408</v>
      </c>
      <c r="E14" s="40">
        <v>62.865947611710325</v>
      </c>
      <c r="F14" s="40">
        <v>873</v>
      </c>
      <c r="G14" s="40">
        <v>62.535816618911177</v>
      </c>
      <c r="H14" s="40">
        <v>1055</v>
      </c>
      <c r="I14" s="40">
        <v>65.527950310559007</v>
      </c>
      <c r="J14" s="14">
        <v>911</v>
      </c>
      <c r="K14" s="43">
        <v>62.654745529573589</v>
      </c>
      <c r="L14" s="843"/>
    </row>
    <row r="15" spans="1:12" ht="16" customHeight="1" x14ac:dyDescent="0.35">
      <c r="B15" s="1118"/>
      <c r="C15" s="25" t="s">
        <v>259</v>
      </c>
      <c r="D15" s="47">
        <v>3</v>
      </c>
      <c r="E15" s="459">
        <v>0.46224961479198773</v>
      </c>
      <c r="F15" s="47">
        <v>2</v>
      </c>
      <c r="G15" s="459">
        <v>0.14326647564469913</v>
      </c>
      <c r="H15" s="47">
        <v>1</v>
      </c>
      <c r="I15" s="459">
        <v>6.2111801242236024E-2</v>
      </c>
      <c r="J15" s="50">
        <v>2</v>
      </c>
      <c r="K15" s="460">
        <v>0.13755158184319119</v>
      </c>
      <c r="L15" s="843"/>
    </row>
    <row r="16" spans="1:12" ht="16" customHeight="1" x14ac:dyDescent="0.35">
      <c r="B16" s="1124" t="s">
        <v>296</v>
      </c>
      <c r="C16" s="26" t="s">
        <v>30</v>
      </c>
      <c r="D16" s="70">
        <v>44</v>
      </c>
      <c r="E16" s="70">
        <v>6.7796610169491522</v>
      </c>
      <c r="F16" s="70">
        <v>39</v>
      </c>
      <c r="G16" s="70">
        <v>2.7936962750716332</v>
      </c>
      <c r="H16" s="70">
        <v>49</v>
      </c>
      <c r="I16" s="70">
        <v>3.0434782608695654</v>
      </c>
      <c r="J16" s="27">
        <v>47</v>
      </c>
      <c r="K16" s="74">
        <v>3.2324621733149934</v>
      </c>
      <c r="L16" s="843"/>
    </row>
    <row r="17" spans="1:12" ht="16" customHeight="1" x14ac:dyDescent="0.35">
      <c r="B17" s="1125"/>
      <c r="C17" s="394" t="s">
        <v>32</v>
      </c>
      <c r="D17" s="40">
        <v>83</v>
      </c>
      <c r="E17" s="40">
        <v>12.788906009244993</v>
      </c>
      <c r="F17" s="40">
        <v>116</v>
      </c>
      <c r="G17" s="40">
        <v>8.3094555873925504</v>
      </c>
      <c r="H17" s="40">
        <v>171</v>
      </c>
      <c r="I17" s="40">
        <v>10.621118012422361</v>
      </c>
      <c r="J17" s="14">
        <v>100</v>
      </c>
      <c r="K17" s="43">
        <v>6.8775790921595599</v>
      </c>
      <c r="L17" s="843"/>
    </row>
    <row r="18" spans="1:12" ht="16" customHeight="1" x14ac:dyDescent="0.35">
      <c r="B18" s="1125"/>
      <c r="C18" s="394" t="s">
        <v>33</v>
      </c>
      <c r="D18" s="40">
        <v>204</v>
      </c>
      <c r="E18" s="40">
        <v>31.432973805855163</v>
      </c>
      <c r="F18" s="40">
        <v>343</v>
      </c>
      <c r="G18" s="40">
        <v>24.570200573065904</v>
      </c>
      <c r="H18" s="40">
        <v>467</v>
      </c>
      <c r="I18" s="40">
        <v>29.006211180124225</v>
      </c>
      <c r="J18" s="14">
        <v>360</v>
      </c>
      <c r="K18" s="43">
        <v>24.759284731774414</v>
      </c>
      <c r="L18" s="843"/>
    </row>
    <row r="19" spans="1:12" ht="16" customHeight="1" x14ac:dyDescent="0.35">
      <c r="B19" s="1125"/>
      <c r="C19" s="394" t="s">
        <v>34</v>
      </c>
      <c r="D19" s="40">
        <v>318</v>
      </c>
      <c r="E19" s="40">
        <v>48.998459167950692</v>
      </c>
      <c r="F19" s="40">
        <v>898</v>
      </c>
      <c r="G19" s="40">
        <v>64.326647564469923</v>
      </c>
      <c r="H19" s="40">
        <v>923</v>
      </c>
      <c r="I19" s="40">
        <v>57.329192546583855</v>
      </c>
      <c r="J19" s="40">
        <v>947</v>
      </c>
      <c r="K19" s="43">
        <v>65.130674002751022</v>
      </c>
      <c r="L19" s="843"/>
    </row>
    <row r="20" spans="1:12" ht="16" customHeight="1" x14ac:dyDescent="0.35">
      <c r="B20" s="1132" t="s">
        <v>35</v>
      </c>
      <c r="C20" s="1133"/>
      <c r="D20" s="461">
        <v>649</v>
      </c>
      <c r="E20" s="461" t="s">
        <v>20</v>
      </c>
      <c r="F20" s="461">
        <v>1396</v>
      </c>
      <c r="G20" s="461" t="s">
        <v>20</v>
      </c>
      <c r="H20" s="461">
        <v>1610</v>
      </c>
      <c r="I20" s="461" t="s">
        <v>20</v>
      </c>
      <c r="J20" s="462">
        <v>1454</v>
      </c>
      <c r="K20" s="463" t="s">
        <v>20</v>
      </c>
      <c r="L20" s="844"/>
    </row>
    <row r="21" spans="1:12" ht="16" customHeight="1" x14ac:dyDescent="0.35">
      <c r="C21" s="1"/>
    </row>
    <row r="22" spans="1:12" s="8" customFormat="1" ht="18" customHeight="1" x14ac:dyDescent="0.35">
      <c r="A22" s="7"/>
      <c r="B22" s="1035" t="s">
        <v>297</v>
      </c>
      <c r="C22" s="1036"/>
      <c r="D22" s="1036"/>
      <c r="E22" s="1036"/>
      <c r="F22" s="1036"/>
      <c r="G22" s="1036"/>
      <c r="H22" s="1036"/>
      <c r="I22" s="1036"/>
      <c r="J22" s="1036"/>
      <c r="K22" s="1037"/>
    </row>
    <row r="23" spans="1:12" ht="16" customHeight="1" x14ac:dyDescent="0.35">
      <c r="B23" s="1041" t="s">
        <v>132</v>
      </c>
      <c r="C23" s="1042"/>
      <c r="D23" s="1027">
        <v>2020</v>
      </c>
      <c r="E23" s="1047"/>
      <c r="F23" s="1027">
        <v>2021</v>
      </c>
      <c r="G23" s="1047"/>
      <c r="H23" s="1027">
        <v>2022</v>
      </c>
      <c r="I23" s="1047"/>
      <c r="J23" s="1027">
        <v>2023</v>
      </c>
      <c r="K23" s="1072"/>
      <c r="L23" s="4"/>
    </row>
    <row r="24" spans="1:12" ht="16" customHeight="1" x14ac:dyDescent="0.35">
      <c r="B24" s="1168" t="s">
        <v>298</v>
      </c>
      <c r="C24" s="1169"/>
      <c r="D24" s="1127">
        <v>19.68</v>
      </c>
      <c r="E24" s="1128"/>
      <c r="F24" s="1127">
        <v>19.45</v>
      </c>
      <c r="G24" s="1128"/>
      <c r="H24" s="1127">
        <v>20.85</v>
      </c>
      <c r="I24" s="1128"/>
      <c r="J24" s="1127">
        <v>22.37</v>
      </c>
      <c r="K24" s="1129"/>
      <c r="L24" s="4"/>
    </row>
    <row r="25" spans="1:12" ht="16" customHeight="1" x14ac:dyDescent="0.35">
      <c r="B25" s="1185" t="s">
        <v>299</v>
      </c>
      <c r="C25" s="1186"/>
      <c r="D25" s="1130">
        <v>6453.9</v>
      </c>
      <c r="E25" s="1131"/>
      <c r="F25" s="1130">
        <v>2961.3</v>
      </c>
      <c r="G25" s="1131"/>
      <c r="H25" s="1130">
        <v>5397.5</v>
      </c>
      <c r="I25" s="1131"/>
      <c r="J25" s="1130">
        <v>3991.4</v>
      </c>
      <c r="K25" s="1187"/>
      <c r="L25" s="4"/>
    </row>
    <row r="27" spans="1:12" s="8" customFormat="1" ht="18" customHeight="1" x14ac:dyDescent="0.35">
      <c r="A27" s="7"/>
      <c r="B27" s="1035" t="s">
        <v>300</v>
      </c>
      <c r="C27" s="1036"/>
      <c r="D27" s="1036"/>
      <c r="E27" s="1036"/>
      <c r="F27" s="1036"/>
      <c r="G27" s="1036"/>
      <c r="H27" s="1036"/>
      <c r="I27" s="1036"/>
      <c r="J27" s="1036"/>
      <c r="K27" s="1036"/>
      <c r="L27" s="1037"/>
    </row>
    <row r="28" spans="1:12" ht="16" customHeight="1" x14ac:dyDescent="0.35">
      <c r="B28" s="1041" t="s">
        <v>292</v>
      </c>
      <c r="C28" s="1042" t="s">
        <v>132</v>
      </c>
      <c r="D28" s="1027">
        <v>2020</v>
      </c>
      <c r="E28" s="1047"/>
      <c r="F28" s="1027">
        <v>2021</v>
      </c>
      <c r="G28" s="1047"/>
      <c r="H28" s="1027">
        <v>2022</v>
      </c>
      <c r="I28" s="1047"/>
      <c r="J28" s="1027">
        <v>2023</v>
      </c>
      <c r="K28" s="1072"/>
      <c r="L28" s="12" t="s">
        <v>17</v>
      </c>
    </row>
    <row r="29" spans="1:12" ht="16" customHeight="1" x14ac:dyDescent="0.35">
      <c r="B29" s="465"/>
      <c r="C29" s="10"/>
      <c r="D29" s="21" t="s">
        <v>293</v>
      </c>
      <c r="E29" s="21" t="s">
        <v>29</v>
      </c>
      <c r="F29" s="21" t="s">
        <v>293</v>
      </c>
      <c r="G29" s="21" t="s">
        <v>29</v>
      </c>
      <c r="H29" s="21" t="s">
        <v>293</v>
      </c>
      <c r="I29" s="21" t="s">
        <v>29</v>
      </c>
      <c r="J29" s="21" t="s">
        <v>293</v>
      </c>
      <c r="K29" s="466" t="s">
        <v>29</v>
      </c>
      <c r="L29" s="12"/>
    </row>
    <row r="30" spans="1:12" ht="16" customHeight="1" x14ac:dyDescent="0.35">
      <c r="B30" s="1116" t="s">
        <v>294</v>
      </c>
      <c r="C30" s="22" t="s">
        <v>285</v>
      </c>
      <c r="D30" s="467">
        <v>138</v>
      </c>
      <c r="E30" s="468">
        <v>19.43661971830986</v>
      </c>
      <c r="F30" s="467">
        <v>184</v>
      </c>
      <c r="G30" s="468">
        <v>21.420256111757858</v>
      </c>
      <c r="H30" s="467">
        <v>246</v>
      </c>
      <c r="I30" s="468">
        <v>21.983914209115284</v>
      </c>
      <c r="J30" s="469">
        <v>217</v>
      </c>
      <c r="K30" s="470">
        <v>23.510292524377032</v>
      </c>
      <c r="L30" s="843" t="s">
        <v>301</v>
      </c>
    </row>
    <row r="31" spans="1:12" ht="16" customHeight="1" x14ac:dyDescent="0.35">
      <c r="B31" s="1117"/>
      <c r="C31" s="394" t="s">
        <v>287</v>
      </c>
      <c r="D31" s="321">
        <v>200</v>
      </c>
      <c r="E31" s="471">
        <v>28.169014084507044</v>
      </c>
      <c r="F31" s="321">
        <v>245</v>
      </c>
      <c r="G31" s="471">
        <v>28.52153667054715</v>
      </c>
      <c r="H31" s="321">
        <v>322</v>
      </c>
      <c r="I31" s="471">
        <v>28.775692582663094</v>
      </c>
      <c r="J31" s="464">
        <v>262</v>
      </c>
      <c r="K31" s="472">
        <v>28.385698808234022</v>
      </c>
      <c r="L31" s="843"/>
    </row>
    <row r="32" spans="1:12" ht="16" customHeight="1" x14ac:dyDescent="0.35">
      <c r="B32" s="1117"/>
      <c r="C32" s="394" t="s">
        <v>288</v>
      </c>
      <c r="D32" s="321">
        <v>103</v>
      </c>
      <c r="E32" s="471">
        <v>14.507042253521126</v>
      </c>
      <c r="F32" s="321">
        <v>137</v>
      </c>
      <c r="G32" s="471">
        <v>15.948777648428406</v>
      </c>
      <c r="H32" s="321">
        <v>204</v>
      </c>
      <c r="I32" s="471">
        <v>18.230563002680967</v>
      </c>
      <c r="J32" s="464">
        <v>172</v>
      </c>
      <c r="K32" s="472">
        <v>18.634886240520043</v>
      </c>
      <c r="L32" s="843"/>
    </row>
    <row r="33" spans="1:12" ht="16" customHeight="1" x14ac:dyDescent="0.35">
      <c r="B33" s="1117"/>
      <c r="C33" s="394" t="s">
        <v>289</v>
      </c>
      <c r="D33" s="321">
        <v>123</v>
      </c>
      <c r="E33" s="471">
        <v>17.323943661971832</v>
      </c>
      <c r="F33" s="321">
        <v>118</v>
      </c>
      <c r="G33" s="471">
        <v>13.736903376018628</v>
      </c>
      <c r="H33" s="321">
        <v>186</v>
      </c>
      <c r="I33" s="471">
        <v>16.621983914209114</v>
      </c>
      <c r="J33" s="464">
        <v>128</v>
      </c>
      <c r="K33" s="472">
        <v>13.867822318526542</v>
      </c>
      <c r="L33" s="843"/>
    </row>
    <row r="34" spans="1:12" ht="16" customHeight="1" x14ac:dyDescent="0.35">
      <c r="B34" s="1118"/>
      <c r="C34" s="25" t="s">
        <v>290</v>
      </c>
      <c r="D34" s="473">
        <v>146</v>
      </c>
      <c r="E34" s="474">
        <v>20.56338028169014</v>
      </c>
      <c r="F34" s="473">
        <v>175</v>
      </c>
      <c r="G34" s="474">
        <v>20.372526193247964</v>
      </c>
      <c r="H34" s="473">
        <v>161</v>
      </c>
      <c r="I34" s="474">
        <v>14.387846291331547</v>
      </c>
      <c r="J34" s="475">
        <v>144</v>
      </c>
      <c r="K34" s="476">
        <v>15.601300108342361</v>
      </c>
      <c r="L34" s="843"/>
    </row>
    <row r="35" spans="1:12" ht="16" customHeight="1" x14ac:dyDescent="0.35">
      <c r="B35" s="1117" t="s">
        <v>253</v>
      </c>
      <c r="C35" s="394" t="s">
        <v>254</v>
      </c>
      <c r="D35" s="321">
        <v>163</v>
      </c>
      <c r="E35" s="471">
        <v>22.95774647887324</v>
      </c>
      <c r="F35" s="321">
        <v>277</v>
      </c>
      <c r="G35" s="471">
        <v>32.246798603026775</v>
      </c>
      <c r="H35" s="321">
        <v>305</v>
      </c>
      <c r="I35" s="471">
        <v>27.256478999106342</v>
      </c>
      <c r="J35" s="464">
        <v>298</v>
      </c>
      <c r="K35" s="472">
        <v>32.286023835319611</v>
      </c>
      <c r="L35" s="843"/>
    </row>
    <row r="36" spans="1:12" ht="16" customHeight="1" x14ac:dyDescent="0.35">
      <c r="B36" s="1117"/>
      <c r="C36" s="394" t="s">
        <v>258</v>
      </c>
      <c r="D36" s="321">
        <v>547</v>
      </c>
      <c r="E36" s="471">
        <v>77.042253521126753</v>
      </c>
      <c r="F36" s="321">
        <v>580</v>
      </c>
      <c r="G36" s="471">
        <v>67.520372526193256</v>
      </c>
      <c r="H36" s="321">
        <v>813</v>
      </c>
      <c r="I36" s="471">
        <v>72.654155495978557</v>
      </c>
      <c r="J36" s="464">
        <v>624</v>
      </c>
      <c r="K36" s="472">
        <v>67.605633802816897</v>
      </c>
      <c r="L36" s="843"/>
    </row>
    <row r="37" spans="1:12" ht="16" customHeight="1" x14ac:dyDescent="0.35">
      <c r="B37" s="1120"/>
      <c r="C37" s="266" t="s">
        <v>259</v>
      </c>
      <c r="D37" s="323">
        <v>0</v>
      </c>
      <c r="E37" s="477">
        <v>0</v>
      </c>
      <c r="F37" s="323">
        <v>2</v>
      </c>
      <c r="G37" s="477">
        <v>0.23282887077997672</v>
      </c>
      <c r="H37" s="323">
        <v>1</v>
      </c>
      <c r="I37" s="477">
        <v>8.936550491510277E-2</v>
      </c>
      <c r="J37" s="478">
        <v>1</v>
      </c>
      <c r="K37" s="479">
        <v>0.10834236186348861</v>
      </c>
      <c r="L37" s="843"/>
    </row>
    <row r="38" spans="1:12" ht="16" customHeight="1" x14ac:dyDescent="0.35">
      <c r="B38" s="1119" t="s">
        <v>296</v>
      </c>
      <c r="C38" s="26" t="s">
        <v>30</v>
      </c>
      <c r="D38" s="480">
        <v>58</v>
      </c>
      <c r="E38" s="481">
        <v>8.169014084507042</v>
      </c>
      <c r="F38" s="480">
        <v>56</v>
      </c>
      <c r="G38" s="481">
        <v>6.5192083818393476</v>
      </c>
      <c r="H38" s="480">
        <v>41</v>
      </c>
      <c r="I38" s="481">
        <v>3.6639857015192137</v>
      </c>
      <c r="J38" s="482">
        <v>54</v>
      </c>
      <c r="K38" s="483">
        <v>5.8504875406283858</v>
      </c>
      <c r="L38" s="843"/>
    </row>
    <row r="39" spans="1:12" ht="16" customHeight="1" x14ac:dyDescent="0.35">
      <c r="B39" s="1117"/>
      <c r="C39" s="394" t="s">
        <v>32</v>
      </c>
      <c r="D39" s="321">
        <v>183</v>
      </c>
      <c r="E39" s="471">
        <v>25.774647887323944</v>
      </c>
      <c r="F39" s="321">
        <v>98</v>
      </c>
      <c r="G39" s="471">
        <v>11.40861466821886</v>
      </c>
      <c r="H39" s="321">
        <v>95</v>
      </c>
      <c r="I39" s="471">
        <v>8.4897229669347638</v>
      </c>
      <c r="J39" s="464">
        <v>103</v>
      </c>
      <c r="K39" s="472">
        <v>11.159263271939327</v>
      </c>
      <c r="L39" s="843"/>
    </row>
    <row r="40" spans="1:12" ht="16" customHeight="1" x14ac:dyDescent="0.35">
      <c r="B40" s="1117"/>
      <c r="C40" s="394" t="s">
        <v>33</v>
      </c>
      <c r="D40" s="321">
        <v>175</v>
      </c>
      <c r="E40" s="471">
        <v>24.647887323943664</v>
      </c>
      <c r="F40" s="321">
        <v>232</v>
      </c>
      <c r="G40" s="471">
        <v>27.0081490104773</v>
      </c>
      <c r="H40" s="321">
        <v>482</v>
      </c>
      <c r="I40" s="471">
        <v>43.074173369079531</v>
      </c>
      <c r="J40" s="464">
        <v>257</v>
      </c>
      <c r="K40" s="472">
        <v>27.843986998916577</v>
      </c>
      <c r="L40" s="843"/>
    </row>
    <row r="41" spans="1:12" ht="16" customHeight="1" x14ac:dyDescent="0.35">
      <c r="B41" s="1121"/>
      <c r="C41" s="272" t="s">
        <v>34</v>
      </c>
      <c r="D41" s="337">
        <v>294</v>
      </c>
      <c r="E41" s="484">
        <v>41.408450704225359</v>
      </c>
      <c r="F41" s="337">
        <v>473</v>
      </c>
      <c r="G41" s="484">
        <v>55.064027939464495</v>
      </c>
      <c r="H41" s="337">
        <v>501</v>
      </c>
      <c r="I41" s="484">
        <v>44.772117962466488</v>
      </c>
      <c r="J41" s="337">
        <v>509</v>
      </c>
      <c r="K41" s="485">
        <v>55.146262188515699</v>
      </c>
      <c r="L41" s="843"/>
    </row>
    <row r="42" spans="1:12" ht="16" customHeight="1" x14ac:dyDescent="0.35">
      <c r="B42" s="1175" t="s">
        <v>302</v>
      </c>
      <c r="C42" s="1002"/>
      <c r="D42" s="486">
        <v>710</v>
      </c>
      <c r="E42" s="487">
        <v>8.0544526375496321</v>
      </c>
      <c r="F42" s="486">
        <v>859</v>
      </c>
      <c r="G42" s="487">
        <v>9.1208324485028669</v>
      </c>
      <c r="H42" s="486">
        <v>1119</v>
      </c>
      <c r="I42" s="488">
        <v>10.992141453831042</v>
      </c>
      <c r="J42" s="489">
        <v>923</v>
      </c>
      <c r="K42" s="490">
        <v>8.7637675655146232</v>
      </c>
      <c r="L42" s="843"/>
    </row>
    <row r="43" spans="1:12" ht="16" customHeight="1" x14ac:dyDescent="0.35">
      <c r="B43" s="1122" t="s">
        <v>303</v>
      </c>
      <c r="C43" s="1123"/>
      <c r="D43" s="491" t="s">
        <v>20</v>
      </c>
      <c r="E43" s="492">
        <v>3.4600113442994891</v>
      </c>
      <c r="F43" s="491" t="s">
        <v>20</v>
      </c>
      <c r="G43" s="492">
        <v>5.6062858356338925</v>
      </c>
      <c r="H43" s="491" t="s">
        <v>20</v>
      </c>
      <c r="I43" s="493">
        <v>5.6385068762278978</v>
      </c>
      <c r="J43" s="494" t="s">
        <v>20</v>
      </c>
      <c r="K43" s="495">
        <v>5.1557159134067598</v>
      </c>
      <c r="L43" s="844"/>
    </row>
    <row r="44" spans="1:12" ht="14.5" x14ac:dyDescent="0.35"/>
    <row r="45" spans="1:12" s="8" customFormat="1" ht="36" customHeight="1" x14ac:dyDescent="0.35">
      <c r="A45" s="7"/>
      <c r="B45" s="1143" t="s">
        <v>304</v>
      </c>
      <c r="C45" s="1144"/>
      <c r="D45" s="1144"/>
      <c r="E45" s="1144"/>
      <c r="F45" s="1144"/>
      <c r="G45" s="1144"/>
      <c r="H45" s="1144"/>
      <c r="I45" s="1144"/>
      <c r="J45" s="1144"/>
      <c r="K45" s="1145"/>
    </row>
    <row r="46" spans="1:12" ht="16" customHeight="1" x14ac:dyDescent="0.35">
      <c r="B46" s="1041" t="s">
        <v>132</v>
      </c>
      <c r="C46" s="1042"/>
      <c r="D46" s="1027">
        <v>2020</v>
      </c>
      <c r="E46" s="1047"/>
      <c r="F46" s="1027">
        <v>2021</v>
      </c>
      <c r="G46" s="1047"/>
      <c r="H46" s="1027">
        <v>2022</v>
      </c>
      <c r="I46" s="1047"/>
      <c r="J46" s="1027">
        <v>2023</v>
      </c>
      <c r="K46" s="1072"/>
      <c r="L46" s="4"/>
    </row>
    <row r="47" spans="1:12" ht="31.5" customHeight="1" x14ac:dyDescent="0.35">
      <c r="B47" s="1000" t="s">
        <v>305</v>
      </c>
      <c r="C47" s="1167"/>
      <c r="D47" s="1180">
        <v>63</v>
      </c>
      <c r="E47" s="1182"/>
      <c r="F47" s="1183">
        <v>74.5</v>
      </c>
      <c r="G47" s="1184"/>
      <c r="H47" s="1180">
        <v>70</v>
      </c>
      <c r="I47" s="1182"/>
      <c r="J47" s="1180">
        <v>73</v>
      </c>
      <c r="K47" s="1181"/>
      <c r="L47" s="4"/>
    </row>
    <row r="49" spans="1:12" s="8" customFormat="1" ht="36" customHeight="1" x14ac:dyDescent="0.35">
      <c r="A49" s="7"/>
      <c r="B49" s="1143" t="s">
        <v>306</v>
      </c>
      <c r="C49" s="1144"/>
      <c r="D49" s="1144"/>
      <c r="E49" s="1144"/>
      <c r="F49" s="1144"/>
      <c r="G49" s="1144"/>
      <c r="H49" s="1144"/>
      <c r="I49" s="1144"/>
      <c r="J49" s="1144"/>
      <c r="K49" s="1144"/>
      <c r="L49" s="1145"/>
    </row>
    <row r="50" spans="1:12" ht="14.5" x14ac:dyDescent="0.35">
      <c r="B50" s="1041" t="s">
        <v>132</v>
      </c>
      <c r="C50" s="1042"/>
      <c r="D50" s="1158">
        <v>2020</v>
      </c>
      <c r="E50" s="1042"/>
      <c r="F50" s="1158">
        <v>2021</v>
      </c>
      <c r="G50" s="1042"/>
      <c r="H50" s="1158">
        <v>2022</v>
      </c>
      <c r="I50" s="1042"/>
      <c r="J50" s="1158">
        <v>2023</v>
      </c>
      <c r="K50" s="1176"/>
      <c r="L50" s="496" t="s">
        <v>17</v>
      </c>
    </row>
    <row r="51" spans="1:12" ht="31.5" customHeight="1" x14ac:dyDescent="0.35">
      <c r="B51" s="1190" t="s">
        <v>307</v>
      </c>
      <c r="C51" s="1191"/>
      <c r="D51" s="1192">
        <v>178.07771859811487</v>
      </c>
      <c r="E51" s="1193"/>
      <c r="F51" s="1192">
        <v>302.44599625602086</v>
      </c>
      <c r="G51" s="1193"/>
      <c r="H51" s="1192">
        <v>277.13200283210904</v>
      </c>
      <c r="I51" s="1193"/>
      <c r="J51" s="1192">
        <v>244.41058660721151</v>
      </c>
      <c r="K51" s="1194"/>
      <c r="L51" s="931" t="s">
        <v>308</v>
      </c>
    </row>
    <row r="52" spans="1:12" ht="42" customHeight="1" x14ac:dyDescent="0.35">
      <c r="B52" s="1188" t="s">
        <v>309</v>
      </c>
      <c r="C52" s="1189"/>
      <c r="D52" s="1195">
        <v>0.6615826553173173</v>
      </c>
      <c r="E52" s="1196"/>
      <c r="F52" s="1195">
        <v>-1.0310923932084273</v>
      </c>
      <c r="G52" s="1196"/>
      <c r="H52" s="1195">
        <v>0.38288392088430478</v>
      </c>
      <c r="I52" s="1196"/>
      <c r="J52" s="1195">
        <v>9.9162328913822915</v>
      </c>
      <c r="K52" s="1197"/>
      <c r="L52" s="932"/>
    </row>
    <row r="54" spans="1:12" s="8" customFormat="1" ht="18" customHeight="1" x14ac:dyDescent="0.35">
      <c r="A54" s="7"/>
      <c r="B54" s="1035" t="s">
        <v>310</v>
      </c>
      <c r="C54" s="1036"/>
      <c r="D54" s="1036"/>
      <c r="E54" s="1036"/>
      <c r="F54" s="1036"/>
      <c r="G54" s="1036"/>
      <c r="H54" s="1036"/>
      <c r="I54" s="1036"/>
      <c r="J54" s="1036"/>
      <c r="K54" s="1037"/>
    </row>
    <row r="55" spans="1:12" ht="16" customHeight="1" x14ac:dyDescent="0.35">
      <c r="B55" s="1041" t="s">
        <v>132</v>
      </c>
      <c r="C55" s="1042"/>
      <c r="D55" s="1158">
        <v>2020</v>
      </c>
      <c r="E55" s="1042"/>
      <c r="F55" s="1158">
        <v>2021</v>
      </c>
      <c r="G55" s="1042"/>
      <c r="H55" s="1158">
        <v>2022</v>
      </c>
      <c r="I55" s="1042"/>
      <c r="J55" s="1158">
        <v>2023</v>
      </c>
      <c r="K55" s="1176"/>
      <c r="L55" s="4"/>
    </row>
    <row r="56" spans="1:12" ht="16" customHeight="1" x14ac:dyDescent="0.35">
      <c r="B56" s="1082" t="s">
        <v>311</v>
      </c>
      <c r="C56" s="1083"/>
      <c r="D56" s="1177">
        <v>84</v>
      </c>
      <c r="E56" s="1179"/>
      <c r="F56" s="1177">
        <v>84</v>
      </c>
      <c r="G56" s="1179"/>
      <c r="H56" s="1177">
        <v>84</v>
      </c>
      <c r="I56" s="1179"/>
      <c r="J56" s="1177">
        <v>81</v>
      </c>
      <c r="K56" s="1178"/>
      <c r="L56" s="4"/>
    </row>
    <row r="57" spans="1:12" ht="16" customHeight="1" x14ac:dyDescent="0.35">
      <c r="L57" s="4"/>
    </row>
    <row r="58" spans="1:12" s="8" customFormat="1" ht="18" customHeight="1" x14ac:dyDescent="0.35">
      <c r="A58" s="7"/>
      <c r="B58" s="1035" t="s">
        <v>312</v>
      </c>
      <c r="C58" s="1036"/>
      <c r="D58" s="1036"/>
      <c r="E58" s="1036"/>
      <c r="F58" s="1036"/>
      <c r="G58" s="1036"/>
      <c r="H58" s="1036"/>
      <c r="I58" s="1036"/>
      <c r="J58" s="1036"/>
      <c r="K58" s="1036"/>
      <c r="L58" s="1037"/>
    </row>
    <row r="59" spans="1:12" ht="16" customHeight="1" x14ac:dyDescent="0.35">
      <c r="B59" s="20" t="s">
        <v>292</v>
      </c>
      <c r="C59" s="21" t="s">
        <v>132</v>
      </c>
      <c r="D59" s="1158">
        <v>2020</v>
      </c>
      <c r="E59" s="1042"/>
      <c r="F59" s="1158">
        <v>2021</v>
      </c>
      <c r="G59" s="1042"/>
      <c r="H59" s="1158">
        <v>2022</v>
      </c>
      <c r="I59" s="1042"/>
      <c r="J59" s="1158">
        <v>2023</v>
      </c>
      <c r="K59" s="1176"/>
      <c r="L59" s="496" t="s">
        <v>17</v>
      </c>
    </row>
    <row r="60" spans="1:12" ht="16" customHeight="1" x14ac:dyDescent="0.35">
      <c r="B60" s="864" t="s">
        <v>294</v>
      </c>
      <c r="C60" s="262" t="s">
        <v>285</v>
      </c>
      <c r="D60" s="1166">
        <v>0.11</v>
      </c>
      <c r="E60" s="1164"/>
      <c r="F60" s="1165">
        <v>0.91</v>
      </c>
      <c r="G60" s="1164"/>
      <c r="H60" s="1165">
        <v>1.49</v>
      </c>
      <c r="I60" s="1164"/>
      <c r="J60" s="1165">
        <v>2.34</v>
      </c>
      <c r="K60" s="1164"/>
      <c r="L60" s="1139" t="s">
        <v>313</v>
      </c>
    </row>
    <row r="61" spans="1:12" ht="16" customHeight="1" x14ac:dyDescent="0.35">
      <c r="B61" s="864"/>
      <c r="C61" s="262" t="s">
        <v>287</v>
      </c>
      <c r="D61" s="1166">
        <v>0.48</v>
      </c>
      <c r="E61" s="1164"/>
      <c r="F61" s="1165">
        <v>3.93</v>
      </c>
      <c r="G61" s="1164"/>
      <c r="H61" s="1165">
        <v>5.58</v>
      </c>
      <c r="I61" s="1164"/>
      <c r="J61" s="1165">
        <v>4.9800000000000004</v>
      </c>
      <c r="K61" s="1164"/>
      <c r="L61" s="1139"/>
    </row>
    <row r="62" spans="1:12" ht="16" customHeight="1" x14ac:dyDescent="0.35">
      <c r="B62" s="864"/>
      <c r="C62" s="262" t="s">
        <v>288</v>
      </c>
      <c r="D62" s="1166">
        <v>0.56000000000000005</v>
      </c>
      <c r="E62" s="1164"/>
      <c r="F62" s="1165">
        <v>4.92</v>
      </c>
      <c r="G62" s="1164"/>
      <c r="H62" s="1165">
        <v>5.94</v>
      </c>
      <c r="I62" s="1164"/>
      <c r="J62" s="1165">
        <v>4.29</v>
      </c>
      <c r="K62" s="1164"/>
      <c r="L62" s="1139"/>
    </row>
    <row r="63" spans="1:12" ht="16" customHeight="1" x14ac:dyDescent="0.35">
      <c r="B63" s="864"/>
      <c r="C63" s="262" t="s">
        <v>289</v>
      </c>
      <c r="D63" s="1166">
        <v>0.34</v>
      </c>
      <c r="E63" s="1164"/>
      <c r="F63" s="1165">
        <v>2.29</v>
      </c>
      <c r="G63" s="1164"/>
      <c r="H63" s="1165">
        <v>2.93</v>
      </c>
      <c r="I63" s="1164"/>
      <c r="J63" s="1165">
        <v>1.89</v>
      </c>
      <c r="K63" s="1164"/>
      <c r="L63" s="1139"/>
    </row>
    <row r="64" spans="1:12" ht="16" customHeight="1" x14ac:dyDescent="0.35">
      <c r="B64" s="1142"/>
      <c r="C64" s="497" t="s">
        <v>290</v>
      </c>
      <c r="D64" s="1201">
        <v>7.0000000000000007E-2</v>
      </c>
      <c r="E64" s="1202"/>
      <c r="F64" s="1203">
        <v>0.4</v>
      </c>
      <c r="G64" s="1202"/>
      <c r="H64" s="1203">
        <v>0.45</v>
      </c>
      <c r="I64" s="1202"/>
      <c r="J64" s="1203">
        <v>0.46</v>
      </c>
      <c r="K64" s="1202"/>
      <c r="L64" s="1139"/>
    </row>
    <row r="65" spans="2:12" ht="16" customHeight="1" x14ac:dyDescent="0.35">
      <c r="B65" s="1155" t="s">
        <v>267</v>
      </c>
      <c r="C65" s="269" t="s">
        <v>268</v>
      </c>
      <c r="D65" s="1205">
        <v>0.01</v>
      </c>
      <c r="E65" s="1206"/>
      <c r="F65" s="1207">
        <v>0.05</v>
      </c>
      <c r="G65" s="1206"/>
      <c r="H65" s="1207">
        <v>0.01</v>
      </c>
      <c r="I65" s="1206"/>
      <c r="J65" s="1207">
        <v>0.02</v>
      </c>
      <c r="K65" s="1221"/>
      <c r="L65" s="1139"/>
    </row>
    <row r="66" spans="2:12" ht="16" customHeight="1" x14ac:dyDescent="0.35">
      <c r="B66" s="1156"/>
      <c r="C66" s="262" t="s">
        <v>269</v>
      </c>
      <c r="D66" s="1163">
        <v>0.13</v>
      </c>
      <c r="E66" s="1164"/>
      <c r="F66" s="1165">
        <v>0.99</v>
      </c>
      <c r="G66" s="1164"/>
      <c r="H66" s="1165">
        <v>1.1100000000000001</v>
      </c>
      <c r="I66" s="1164"/>
      <c r="J66" s="1165">
        <v>1.18</v>
      </c>
      <c r="K66" s="1174"/>
      <c r="L66" s="1139"/>
    </row>
    <row r="67" spans="2:12" ht="16" customHeight="1" x14ac:dyDescent="0.35">
      <c r="B67" s="1156"/>
      <c r="C67" s="262" t="s">
        <v>270</v>
      </c>
      <c r="D67" s="1163">
        <v>0.2</v>
      </c>
      <c r="E67" s="1164"/>
      <c r="F67" s="1165">
        <v>2</v>
      </c>
      <c r="G67" s="1164"/>
      <c r="H67" s="1165">
        <v>2.64</v>
      </c>
      <c r="I67" s="1164"/>
      <c r="J67" s="1165">
        <v>1.93</v>
      </c>
      <c r="K67" s="1174"/>
      <c r="L67" s="1139"/>
    </row>
    <row r="68" spans="2:12" ht="16" customHeight="1" x14ac:dyDescent="0.35">
      <c r="B68" s="1156"/>
      <c r="C68" s="262" t="s">
        <v>271</v>
      </c>
      <c r="D68" s="1163">
        <v>0.93</v>
      </c>
      <c r="E68" s="1164"/>
      <c r="F68" s="1165">
        <v>7.68</v>
      </c>
      <c r="G68" s="1164"/>
      <c r="H68" s="1165">
        <v>10.29</v>
      </c>
      <c r="I68" s="1164"/>
      <c r="J68" s="1165">
        <v>8.83</v>
      </c>
      <c r="K68" s="1174"/>
      <c r="L68" s="1139"/>
    </row>
    <row r="69" spans="2:12" ht="16" customHeight="1" x14ac:dyDescent="0.35">
      <c r="B69" s="1157"/>
      <c r="C69" s="498" t="s">
        <v>272</v>
      </c>
      <c r="D69" s="1173">
        <v>0.28999999999999998</v>
      </c>
      <c r="E69" s="1172"/>
      <c r="F69" s="1220">
        <v>1.73</v>
      </c>
      <c r="G69" s="1172"/>
      <c r="H69" s="1220">
        <v>2.33</v>
      </c>
      <c r="I69" s="1172"/>
      <c r="J69" s="1220">
        <v>2.0099999999999998</v>
      </c>
      <c r="K69" s="1171"/>
      <c r="L69" s="1139"/>
    </row>
    <row r="70" spans="2:12" ht="16" customHeight="1" x14ac:dyDescent="0.35">
      <c r="B70" s="866" t="s">
        <v>253</v>
      </c>
      <c r="C70" s="499" t="s">
        <v>254</v>
      </c>
      <c r="D70" s="1222">
        <v>0.22</v>
      </c>
      <c r="E70" s="1162"/>
      <c r="F70" s="1161">
        <v>2.36</v>
      </c>
      <c r="G70" s="1162"/>
      <c r="H70" s="1161">
        <v>2.88</v>
      </c>
      <c r="I70" s="1162"/>
      <c r="J70" s="1222">
        <v>3.66</v>
      </c>
      <c r="K70" s="1227"/>
      <c r="L70" s="1140"/>
    </row>
    <row r="71" spans="2:12" ht="16" customHeight="1" x14ac:dyDescent="0.35">
      <c r="B71" s="864"/>
      <c r="C71" s="500" t="s">
        <v>258</v>
      </c>
      <c r="D71" s="1166">
        <v>1.34</v>
      </c>
      <c r="E71" s="1164"/>
      <c r="F71" s="1165">
        <v>10.08</v>
      </c>
      <c r="G71" s="1164"/>
      <c r="H71" s="1165">
        <v>13.49</v>
      </c>
      <c r="I71" s="1164"/>
      <c r="J71" s="1166">
        <v>10.3</v>
      </c>
      <c r="K71" s="1174"/>
      <c r="L71" s="1140"/>
    </row>
    <row r="72" spans="2:12" ht="16" customHeight="1" x14ac:dyDescent="0.35">
      <c r="B72" s="1142"/>
      <c r="C72" s="501" t="s">
        <v>259</v>
      </c>
      <c r="D72" s="1201">
        <v>0</v>
      </c>
      <c r="E72" s="1202"/>
      <c r="F72" s="1203">
        <v>0</v>
      </c>
      <c r="G72" s="1202"/>
      <c r="H72" s="1203">
        <v>0.02</v>
      </c>
      <c r="I72" s="1202"/>
      <c r="J72" s="1201">
        <v>0.04</v>
      </c>
      <c r="K72" s="1204"/>
      <c r="L72" s="1140"/>
    </row>
    <row r="73" spans="2:12" ht="16" customHeight="1" x14ac:dyDescent="0.35">
      <c r="B73" s="1148" t="s">
        <v>296</v>
      </c>
      <c r="C73" s="269" t="s">
        <v>30</v>
      </c>
      <c r="D73" s="1205">
        <v>0.06</v>
      </c>
      <c r="E73" s="1206"/>
      <c r="F73" s="1207">
        <v>2.14</v>
      </c>
      <c r="G73" s="1206"/>
      <c r="H73" s="1207">
        <v>1</v>
      </c>
      <c r="I73" s="1206"/>
      <c r="J73" s="1207">
        <v>0.84</v>
      </c>
      <c r="K73" s="1221"/>
      <c r="L73" s="1139"/>
    </row>
    <row r="74" spans="2:12" ht="16" customHeight="1" x14ac:dyDescent="0.35">
      <c r="B74" s="1149"/>
      <c r="C74" s="262" t="s">
        <v>32</v>
      </c>
      <c r="D74" s="1163">
        <v>0.25</v>
      </c>
      <c r="E74" s="1164"/>
      <c r="F74" s="1165">
        <v>1.7</v>
      </c>
      <c r="G74" s="1164"/>
      <c r="H74" s="1165">
        <v>1.01</v>
      </c>
      <c r="I74" s="1164"/>
      <c r="J74" s="1165">
        <v>1.81</v>
      </c>
      <c r="K74" s="1174"/>
      <c r="L74" s="1139"/>
    </row>
    <row r="75" spans="2:12" ht="16" customHeight="1" x14ac:dyDescent="0.35">
      <c r="B75" s="1149"/>
      <c r="C75" s="262" t="s">
        <v>33</v>
      </c>
      <c r="D75" s="1163">
        <v>1.06</v>
      </c>
      <c r="E75" s="1164"/>
      <c r="F75" s="1165">
        <v>7.57</v>
      </c>
      <c r="G75" s="1164"/>
      <c r="H75" s="1165">
        <v>13.03</v>
      </c>
      <c r="I75" s="1164"/>
      <c r="J75" s="1165">
        <v>7.04</v>
      </c>
      <c r="K75" s="1174"/>
      <c r="L75" s="1139"/>
    </row>
    <row r="76" spans="2:12" ht="16" customHeight="1" x14ac:dyDescent="0.35">
      <c r="B76" s="1149"/>
      <c r="C76" s="262" t="s">
        <v>314</v>
      </c>
      <c r="D76" s="1163">
        <v>0.18</v>
      </c>
      <c r="E76" s="1164"/>
      <c r="F76" s="1166">
        <v>0.92</v>
      </c>
      <c r="G76" s="1164"/>
      <c r="H76" s="1166">
        <v>1.26</v>
      </c>
      <c r="I76" s="1164"/>
      <c r="J76" s="1166">
        <v>4.1500000000000004</v>
      </c>
      <c r="K76" s="1174"/>
      <c r="L76" s="1139"/>
    </row>
    <row r="77" spans="2:12" ht="16" customHeight="1" x14ac:dyDescent="0.35">
      <c r="B77" s="1150"/>
      <c r="C77" s="498" t="s">
        <v>315</v>
      </c>
      <c r="D77" s="1173">
        <v>0.02</v>
      </c>
      <c r="E77" s="1172"/>
      <c r="F77" s="1170">
        <v>0.11</v>
      </c>
      <c r="G77" s="1172"/>
      <c r="H77" s="1170">
        <v>0.08</v>
      </c>
      <c r="I77" s="1172"/>
      <c r="J77" s="1170">
        <v>0.13</v>
      </c>
      <c r="K77" s="1171"/>
      <c r="L77" s="1139"/>
    </row>
    <row r="78" spans="2:12" ht="16" customHeight="1" x14ac:dyDescent="0.35">
      <c r="B78" s="1155" t="s">
        <v>316</v>
      </c>
      <c r="C78" s="269" t="s">
        <v>317</v>
      </c>
      <c r="D78" s="1159" t="s">
        <v>20</v>
      </c>
      <c r="E78" s="1160"/>
      <c r="F78" s="1161">
        <v>70.040000000000006</v>
      </c>
      <c r="G78" s="1162"/>
      <c r="H78" s="1161">
        <v>48.09</v>
      </c>
      <c r="I78" s="1162"/>
      <c r="J78" s="1161">
        <v>56.68</v>
      </c>
      <c r="K78" s="1162"/>
      <c r="L78" s="1139"/>
    </row>
    <row r="79" spans="2:12" ht="16" customHeight="1" x14ac:dyDescent="0.35">
      <c r="B79" s="1156"/>
      <c r="C79" s="262" t="s">
        <v>318</v>
      </c>
      <c r="D79" s="1223" t="s">
        <v>20</v>
      </c>
      <c r="E79" s="1224"/>
      <c r="F79" s="1165">
        <v>20.63</v>
      </c>
      <c r="G79" s="1164"/>
      <c r="H79" s="1165">
        <v>1.29</v>
      </c>
      <c r="I79" s="1164"/>
      <c r="J79" s="1165">
        <v>0.46</v>
      </c>
      <c r="K79" s="1164"/>
      <c r="L79" s="1139"/>
    </row>
    <row r="80" spans="2:12" ht="16" customHeight="1" x14ac:dyDescent="0.35">
      <c r="B80" s="1157"/>
      <c r="C80" s="498" t="s">
        <v>319</v>
      </c>
      <c r="D80" s="1225" t="s">
        <v>20</v>
      </c>
      <c r="E80" s="1226"/>
      <c r="F80" s="1203">
        <v>26.71</v>
      </c>
      <c r="G80" s="1202"/>
      <c r="H80" s="1203">
        <v>35.74</v>
      </c>
      <c r="I80" s="1202"/>
      <c r="J80" s="1165">
        <v>43.53</v>
      </c>
      <c r="K80" s="1164"/>
      <c r="L80" s="1139"/>
    </row>
    <row r="81" spans="1:12" ht="16" customHeight="1" x14ac:dyDescent="0.35">
      <c r="B81" s="1146" t="s">
        <v>320</v>
      </c>
      <c r="C81" s="1147"/>
      <c r="D81" s="1208">
        <v>40.56</v>
      </c>
      <c r="E81" s="1209"/>
      <c r="F81" s="1208">
        <v>117</v>
      </c>
      <c r="G81" s="1209"/>
      <c r="H81" s="1208">
        <v>85.32</v>
      </c>
      <c r="I81" s="1209"/>
      <c r="J81" s="1208">
        <v>101.18</v>
      </c>
      <c r="K81" s="1234"/>
      <c r="L81" s="1141"/>
    </row>
    <row r="82" spans="1:12" ht="16" customHeight="1" x14ac:dyDescent="0.35">
      <c r="B82" s="502"/>
      <c r="C82" s="503"/>
      <c r="D82" s="504"/>
      <c r="E82" s="504"/>
      <c r="F82" s="504"/>
      <c r="G82" s="504"/>
      <c r="H82" s="504"/>
      <c r="I82" s="504"/>
      <c r="J82" s="504"/>
      <c r="K82" s="504"/>
      <c r="L82" s="106"/>
    </row>
    <row r="83" spans="1:12" s="8" customFormat="1" ht="18" customHeight="1" x14ac:dyDescent="0.35">
      <c r="A83" s="7"/>
      <c r="B83" s="1035" t="s">
        <v>321</v>
      </c>
      <c r="C83" s="1036"/>
      <c r="D83" s="1036"/>
      <c r="E83" s="1036"/>
      <c r="F83" s="1036"/>
      <c r="G83" s="1036"/>
      <c r="H83" s="1036"/>
      <c r="I83" s="1036"/>
      <c r="J83" s="1036"/>
      <c r="K83" s="1037"/>
    </row>
    <row r="84" spans="1:12" ht="16" customHeight="1" x14ac:dyDescent="0.35">
      <c r="B84" s="1151" t="s">
        <v>132</v>
      </c>
      <c r="C84" s="1152"/>
      <c r="D84" s="1210">
        <v>2020</v>
      </c>
      <c r="E84" s="1152"/>
      <c r="F84" s="1210">
        <v>2021</v>
      </c>
      <c r="G84" s="1152"/>
      <c r="H84" s="1210">
        <v>2022</v>
      </c>
      <c r="I84" s="1152"/>
      <c r="J84" s="1210">
        <v>2023</v>
      </c>
      <c r="K84" s="1211"/>
      <c r="L84" s="4"/>
    </row>
    <row r="85" spans="1:12" ht="32" customHeight="1" x14ac:dyDescent="0.35">
      <c r="B85" s="968" t="s">
        <v>322</v>
      </c>
      <c r="C85" s="969"/>
      <c r="D85" s="1229">
        <v>477.74</v>
      </c>
      <c r="E85" s="1230"/>
      <c r="F85" s="1231">
        <v>2055.2800000000002</v>
      </c>
      <c r="G85" s="1232"/>
      <c r="H85" s="1229">
        <v>766.32</v>
      </c>
      <c r="I85" s="1230"/>
      <c r="J85" s="1229">
        <v>892.65</v>
      </c>
      <c r="K85" s="1233"/>
      <c r="L85" s="4"/>
    </row>
    <row r="86" spans="1:12" ht="16" customHeight="1" x14ac:dyDescent="0.35">
      <c r="L86" s="4"/>
    </row>
    <row r="87" spans="1:12" s="8" customFormat="1" ht="18" customHeight="1" x14ac:dyDescent="0.35">
      <c r="A87" s="7"/>
      <c r="B87" s="1035" t="s">
        <v>323</v>
      </c>
      <c r="C87" s="1036"/>
      <c r="D87" s="1036"/>
      <c r="E87" s="1036"/>
      <c r="F87" s="1036"/>
      <c r="G87" s="1036"/>
      <c r="H87" s="1036"/>
      <c r="I87" s="1037"/>
    </row>
    <row r="88" spans="1:12" ht="16" customHeight="1" x14ac:dyDescent="0.35">
      <c r="B88" s="1041" t="s">
        <v>132</v>
      </c>
      <c r="C88" s="1042"/>
      <c r="D88" s="1158">
        <v>2021</v>
      </c>
      <c r="E88" s="1042"/>
      <c r="F88" s="1158">
        <v>2022</v>
      </c>
      <c r="G88" s="1042"/>
      <c r="H88" s="1158">
        <v>2023</v>
      </c>
      <c r="I88" s="1176"/>
      <c r="J88" s="4"/>
      <c r="K88" s="4"/>
      <c r="L88" s="4"/>
    </row>
    <row r="89" spans="1:12" ht="16" customHeight="1" x14ac:dyDescent="0.35">
      <c r="B89" s="1082" t="s">
        <v>324</v>
      </c>
      <c r="C89" s="1083"/>
      <c r="D89" s="1218">
        <v>0.71</v>
      </c>
      <c r="E89" s="1219"/>
      <c r="F89" s="1043">
        <v>0.9429362880886426</v>
      </c>
      <c r="G89" s="1044"/>
      <c r="H89" s="1218">
        <v>0.96</v>
      </c>
      <c r="I89" s="1228"/>
      <c r="L89" s="4"/>
    </row>
    <row r="91" spans="1:12" s="8" customFormat="1" ht="36" customHeight="1" x14ac:dyDescent="0.35">
      <c r="A91" s="7"/>
      <c r="B91" s="1143" t="s">
        <v>325</v>
      </c>
      <c r="C91" s="1144"/>
      <c r="D91" s="1144"/>
      <c r="E91" s="1144"/>
      <c r="F91" s="1144"/>
      <c r="G91" s="1144"/>
      <c r="H91" s="1144"/>
      <c r="I91" s="1144"/>
      <c r="J91" s="1144"/>
      <c r="K91" s="1144"/>
      <c r="L91" s="1145"/>
    </row>
    <row r="92" spans="1:12" ht="16" customHeight="1" x14ac:dyDescent="0.35">
      <c r="B92" s="20" t="s">
        <v>292</v>
      </c>
      <c r="C92" s="21" t="s">
        <v>132</v>
      </c>
      <c r="D92" s="1158">
        <v>2020</v>
      </c>
      <c r="E92" s="1042"/>
      <c r="F92" s="1158">
        <v>2021</v>
      </c>
      <c r="G92" s="1042"/>
      <c r="H92" s="1158">
        <v>2022</v>
      </c>
      <c r="I92" s="1042"/>
      <c r="J92" s="1158">
        <v>2023</v>
      </c>
      <c r="K92" s="1176"/>
      <c r="L92" s="496" t="s">
        <v>17</v>
      </c>
    </row>
    <row r="93" spans="1:12" ht="16" customHeight="1" x14ac:dyDescent="0.35">
      <c r="B93" s="864" t="s">
        <v>253</v>
      </c>
      <c r="C93" s="394" t="s">
        <v>254</v>
      </c>
      <c r="D93" s="1216">
        <v>0.94699999999999995</v>
      </c>
      <c r="E93" s="1217"/>
      <c r="F93" s="1212">
        <v>0.94699999999999995</v>
      </c>
      <c r="G93" s="1217"/>
      <c r="H93" s="1212">
        <v>0.95899999999999996</v>
      </c>
      <c r="I93" s="1217"/>
      <c r="J93" s="1212">
        <v>0.96599999999999997</v>
      </c>
      <c r="K93" s="1213"/>
      <c r="L93" s="876" t="s">
        <v>326</v>
      </c>
    </row>
    <row r="94" spans="1:12" ht="16" customHeight="1" x14ac:dyDescent="0.35">
      <c r="B94" s="864"/>
      <c r="C94" s="394" t="s">
        <v>258</v>
      </c>
      <c r="D94" s="1216">
        <v>0.95199999999999996</v>
      </c>
      <c r="E94" s="1217"/>
      <c r="F94" s="1212">
        <v>0.97799999999999998</v>
      </c>
      <c r="G94" s="1217"/>
      <c r="H94" s="1212">
        <v>0.97499999999999998</v>
      </c>
      <c r="I94" s="1217"/>
      <c r="J94" s="1212">
        <v>0.97899999999999998</v>
      </c>
      <c r="K94" s="1213"/>
      <c r="L94" s="876"/>
    </row>
    <row r="95" spans="1:12" ht="16" customHeight="1" x14ac:dyDescent="0.35">
      <c r="B95" s="1142"/>
      <c r="C95" s="266" t="s">
        <v>259</v>
      </c>
      <c r="D95" s="1235">
        <v>1</v>
      </c>
      <c r="E95" s="1236"/>
      <c r="F95" s="1214">
        <v>1</v>
      </c>
      <c r="G95" s="1236"/>
      <c r="H95" s="1214">
        <v>1</v>
      </c>
      <c r="I95" s="1236"/>
      <c r="J95" s="1214">
        <v>1</v>
      </c>
      <c r="K95" s="1215"/>
      <c r="L95" s="876"/>
    </row>
    <row r="96" spans="1:12" ht="16" customHeight="1" x14ac:dyDescent="0.35">
      <c r="B96" s="984" t="s">
        <v>267</v>
      </c>
      <c r="C96" s="275" t="s">
        <v>268</v>
      </c>
      <c r="D96" s="1237">
        <v>0.628</v>
      </c>
      <c r="E96" s="1238"/>
      <c r="F96" s="1239">
        <v>0.77100000000000002</v>
      </c>
      <c r="G96" s="1238"/>
      <c r="H96" s="1239">
        <v>0.88200000000000001</v>
      </c>
      <c r="I96" s="1238"/>
      <c r="J96" s="1239">
        <v>0.71099999999999997</v>
      </c>
      <c r="K96" s="1240"/>
      <c r="L96" s="876"/>
    </row>
    <row r="97" spans="1:12" ht="16" customHeight="1" x14ac:dyDescent="0.35">
      <c r="B97" s="983"/>
      <c r="C97" s="394" t="s">
        <v>269</v>
      </c>
      <c r="D97" s="1216">
        <v>0.93400000000000005</v>
      </c>
      <c r="E97" s="1217"/>
      <c r="F97" s="1212">
        <v>0.94799999999999995</v>
      </c>
      <c r="G97" s="1217"/>
      <c r="H97" s="1212">
        <v>0.94799999999999995</v>
      </c>
      <c r="I97" s="1217"/>
      <c r="J97" s="1212">
        <v>0.96699999999999997</v>
      </c>
      <c r="K97" s="1213"/>
      <c r="L97" s="876"/>
    </row>
    <row r="98" spans="1:12" ht="16" customHeight="1" x14ac:dyDescent="0.35">
      <c r="B98" s="983"/>
      <c r="C98" s="394" t="s">
        <v>270</v>
      </c>
      <c r="D98" s="1216">
        <v>0.96199999999999997</v>
      </c>
      <c r="E98" s="1217"/>
      <c r="F98" s="1212">
        <v>0.96399999999999997</v>
      </c>
      <c r="G98" s="1217"/>
      <c r="H98" s="1212">
        <v>0.99199999999999999</v>
      </c>
      <c r="I98" s="1217"/>
      <c r="J98" s="1212">
        <v>0.99099999999999999</v>
      </c>
      <c r="K98" s="1213"/>
      <c r="L98" s="876"/>
    </row>
    <row r="99" spans="1:12" ht="16" customHeight="1" x14ac:dyDescent="0.35">
      <c r="B99" s="983"/>
      <c r="C99" s="394" t="s">
        <v>271</v>
      </c>
      <c r="D99" s="1216">
        <v>0.94699999999999995</v>
      </c>
      <c r="E99" s="1217"/>
      <c r="F99" s="1212">
        <v>0.96199999999999997</v>
      </c>
      <c r="G99" s="1217"/>
      <c r="H99" s="1212">
        <v>0.96599999999999997</v>
      </c>
      <c r="I99" s="1217"/>
      <c r="J99" s="1212">
        <v>0.97299999999999998</v>
      </c>
      <c r="K99" s="1213"/>
      <c r="L99" s="876"/>
    </row>
    <row r="100" spans="1:12" ht="16" customHeight="1" x14ac:dyDescent="0.35">
      <c r="B100" s="985"/>
      <c r="C100" s="272" t="s">
        <v>272</v>
      </c>
      <c r="D100" s="1235">
        <v>0.95899999999999996</v>
      </c>
      <c r="E100" s="1236"/>
      <c r="F100" s="1214">
        <v>0.98799999999999999</v>
      </c>
      <c r="G100" s="1236"/>
      <c r="H100" s="1214">
        <v>0.98399999999999999</v>
      </c>
      <c r="I100" s="1236"/>
      <c r="J100" s="1214">
        <v>0.98599999999999999</v>
      </c>
      <c r="K100" s="1215"/>
      <c r="L100" s="876"/>
    </row>
    <row r="101" spans="1:12" ht="16" customHeight="1" x14ac:dyDescent="0.35">
      <c r="B101" s="1153" t="s">
        <v>35</v>
      </c>
      <c r="C101" s="1154"/>
      <c r="D101" s="1241">
        <v>0.95</v>
      </c>
      <c r="E101" s="1242"/>
      <c r="F101" s="1243">
        <v>0.97</v>
      </c>
      <c r="G101" s="1242"/>
      <c r="H101" s="1244">
        <v>0.97</v>
      </c>
      <c r="I101" s="1242"/>
      <c r="J101" s="1244">
        <v>0.98</v>
      </c>
      <c r="K101" s="1245"/>
      <c r="L101" s="858"/>
    </row>
    <row r="103" spans="1:12" ht="36" customHeight="1" x14ac:dyDescent="0.35">
      <c r="B103" s="1143" t="s">
        <v>327</v>
      </c>
      <c r="C103" s="1144"/>
      <c r="D103" s="1144"/>
      <c r="E103" s="1144"/>
      <c r="F103" s="1144"/>
      <c r="G103" s="1145"/>
      <c r="H103" s="4"/>
      <c r="I103" s="4"/>
      <c r="J103" s="4"/>
      <c r="K103" s="4"/>
      <c r="L103" s="4"/>
    </row>
    <row r="104" spans="1:12" ht="16" customHeight="1" x14ac:dyDescent="0.35">
      <c r="B104" s="1041" t="s">
        <v>132</v>
      </c>
      <c r="C104" s="1042"/>
      <c r="D104" s="1158">
        <v>2023</v>
      </c>
      <c r="E104" s="1176"/>
      <c r="F104" s="1029" t="s">
        <v>17</v>
      </c>
      <c r="G104" s="1031"/>
      <c r="H104" s="4"/>
      <c r="I104" s="4"/>
      <c r="J104" s="4"/>
      <c r="K104" s="4"/>
      <c r="L104" s="4"/>
    </row>
    <row r="105" spans="1:12" ht="28.4" customHeight="1" x14ac:dyDescent="0.35">
      <c r="B105" s="1000" t="s">
        <v>328</v>
      </c>
      <c r="C105" s="1167"/>
      <c r="D105" s="1199">
        <v>0</v>
      </c>
      <c r="E105" s="1200"/>
      <c r="F105" s="1198" t="s">
        <v>329</v>
      </c>
      <c r="G105" s="1026"/>
      <c r="H105" s="4"/>
      <c r="I105" s="4"/>
      <c r="J105" s="4"/>
      <c r="K105" s="4"/>
      <c r="L105" s="4"/>
    </row>
    <row r="107" spans="1:12" s="8" customFormat="1" ht="18" customHeight="1" x14ac:dyDescent="0.35">
      <c r="A107" s="7"/>
      <c r="B107" s="1246" t="s">
        <v>330</v>
      </c>
      <c r="C107" s="1247"/>
      <c r="D107" s="1247"/>
      <c r="E107" s="1247"/>
      <c r="F107" s="1247"/>
      <c r="G107" s="1248"/>
      <c r="H107" s="505"/>
      <c r="I107" s="505"/>
      <c r="J107" s="505"/>
      <c r="K107" s="505"/>
      <c r="L107" s="7"/>
    </row>
    <row r="108" spans="1:12" ht="16" customHeight="1" x14ac:dyDescent="0.35">
      <c r="B108" s="506" t="s">
        <v>53</v>
      </c>
      <c r="C108" s="507" t="s">
        <v>331</v>
      </c>
      <c r="D108" s="1249" t="s">
        <v>332</v>
      </c>
      <c r="E108" s="1249"/>
      <c r="F108" s="1249"/>
      <c r="G108" s="1250"/>
    </row>
    <row r="109" spans="1:12" ht="14.5" x14ac:dyDescent="0.35">
      <c r="B109" s="509" t="s">
        <v>54</v>
      </c>
      <c r="C109" s="510" t="s">
        <v>333</v>
      </c>
      <c r="D109" s="928" t="s">
        <v>334</v>
      </c>
      <c r="E109" s="928"/>
      <c r="F109" s="928"/>
      <c r="G109" s="1253"/>
      <c r="H109" s="511"/>
    </row>
    <row r="110" spans="1:12" ht="28" x14ac:dyDescent="0.35">
      <c r="B110" s="509" t="s">
        <v>335</v>
      </c>
      <c r="C110" s="510" t="s">
        <v>336</v>
      </c>
      <c r="D110" s="928" t="s">
        <v>337</v>
      </c>
      <c r="E110" s="928"/>
      <c r="F110" s="928"/>
      <c r="G110" s="1253"/>
      <c r="H110" s="511"/>
    </row>
    <row r="111" spans="1:12" ht="14.5" x14ac:dyDescent="0.35">
      <c r="B111" s="512" t="s">
        <v>57</v>
      </c>
      <c r="C111" s="513" t="s">
        <v>338</v>
      </c>
      <c r="D111" s="928" t="s">
        <v>339</v>
      </c>
      <c r="E111" s="928"/>
      <c r="F111" s="928"/>
      <c r="G111" s="1253"/>
      <c r="H111" s="32"/>
    </row>
    <row r="112" spans="1:12" ht="14.5" x14ac:dyDescent="0.35">
      <c r="B112" s="1254" t="s">
        <v>58</v>
      </c>
      <c r="C112" s="510" t="s">
        <v>340</v>
      </c>
      <c r="D112" s="928" t="s">
        <v>334</v>
      </c>
      <c r="E112" s="928"/>
      <c r="F112" s="928"/>
      <c r="G112" s="1253"/>
      <c r="H112" s="511"/>
    </row>
    <row r="113" spans="2:12" ht="42" x14ac:dyDescent="0.35">
      <c r="B113" s="1255"/>
      <c r="C113" s="510" t="s">
        <v>341</v>
      </c>
      <c r="D113" s="928" t="s">
        <v>334</v>
      </c>
      <c r="E113" s="928"/>
      <c r="F113" s="928"/>
      <c r="G113" s="1253"/>
      <c r="H113" s="514"/>
    </row>
    <row r="114" spans="2:12" ht="28" x14ac:dyDescent="0.35">
      <c r="B114" s="515" t="s">
        <v>59</v>
      </c>
      <c r="C114" s="510" t="s">
        <v>342</v>
      </c>
      <c r="D114" s="928" t="s">
        <v>334</v>
      </c>
      <c r="E114" s="928"/>
      <c r="F114" s="928"/>
      <c r="G114" s="1253"/>
      <c r="H114" s="4"/>
    </row>
    <row r="115" spans="2:12" ht="28" x14ac:dyDescent="0.35">
      <c r="B115" s="1254" t="s">
        <v>343</v>
      </c>
      <c r="C115" s="510" t="s">
        <v>344</v>
      </c>
      <c r="D115" s="928" t="s">
        <v>334</v>
      </c>
      <c r="E115" s="928"/>
      <c r="F115" s="928"/>
      <c r="G115" s="1253"/>
      <c r="H115" s="511"/>
    </row>
    <row r="116" spans="2:12" ht="42" x14ac:dyDescent="0.35">
      <c r="B116" s="1255"/>
      <c r="C116" s="516" t="s">
        <v>345</v>
      </c>
      <c r="D116" s="928" t="s">
        <v>334</v>
      </c>
      <c r="E116" s="928"/>
      <c r="F116" s="928"/>
      <c r="G116" s="1253"/>
      <c r="H116" s="514"/>
    </row>
    <row r="117" spans="2:12" ht="28" x14ac:dyDescent="0.35">
      <c r="B117" s="512" t="s">
        <v>61</v>
      </c>
      <c r="C117" s="510" t="s">
        <v>346</v>
      </c>
      <c r="D117" s="928" t="s">
        <v>347</v>
      </c>
      <c r="E117" s="928"/>
      <c r="F117" s="928"/>
      <c r="G117" s="1253"/>
      <c r="H117" s="517"/>
    </row>
    <row r="118" spans="2:12" ht="14.5" x14ac:dyDescent="0.35">
      <c r="B118" s="509" t="s">
        <v>64</v>
      </c>
      <c r="C118" s="510" t="s">
        <v>333</v>
      </c>
      <c r="D118" s="928" t="s">
        <v>334</v>
      </c>
      <c r="E118" s="928"/>
      <c r="F118" s="928"/>
      <c r="G118" s="1253"/>
      <c r="H118" s="511"/>
    </row>
    <row r="119" spans="2:12" ht="28" x14ac:dyDescent="0.35">
      <c r="B119" s="509" t="s">
        <v>112</v>
      </c>
      <c r="C119" s="510" t="s">
        <v>348</v>
      </c>
      <c r="D119" s="928" t="s">
        <v>334</v>
      </c>
      <c r="E119" s="928"/>
      <c r="F119" s="928"/>
      <c r="G119" s="1253"/>
      <c r="H119" s="511"/>
    </row>
    <row r="120" spans="2:12" ht="28" x14ac:dyDescent="0.35">
      <c r="B120" s="509" t="s">
        <v>349</v>
      </c>
      <c r="C120" s="510" t="s">
        <v>350</v>
      </c>
      <c r="D120" s="928" t="s">
        <v>334</v>
      </c>
      <c r="E120" s="928"/>
      <c r="F120" s="928"/>
      <c r="G120" s="1253"/>
      <c r="H120" s="511"/>
    </row>
    <row r="121" spans="2:12" ht="14.5" x14ac:dyDescent="0.35">
      <c r="B121" s="518" t="s">
        <v>351</v>
      </c>
      <c r="C121" s="519" t="s">
        <v>333</v>
      </c>
      <c r="D121" s="1251" t="s">
        <v>334</v>
      </c>
      <c r="E121" s="1251"/>
      <c r="F121" s="1251"/>
      <c r="G121" s="1252"/>
      <c r="H121" s="520"/>
    </row>
    <row r="123" spans="2:12" ht="305.5" customHeight="1" x14ac:dyDescent="0.35">
      <c r="B123" s="883" t="s">
        <v>352</v>
      </c>
      <c r="C123" s="1138"/>
      <c r="D123" s="1138"/>
      <c r="E123" s="1138"/>
      <c r="F123" s="1138"/>
      <c r="G123" s="1138"/>
      <c r="H123" s="1138"/>
      <c r="I123" s="1138"/>
      <c r="J123" s="1138"/>
      <c r="K123" s="1138"/>
      <c r="L123" s="1138"/>
    </row>
    <row r="127" spans="2:12" ht="16" customHeight="1" x14ac:dyDescent="0.35">
      <c r="C127" s="2"/>
      <c r="D127" s="2"/>
      <c r="E127" s="2"/>
      <c r="F127" s="2"/>
      <c r="G127" s="2"/>
      <c r="H127" s="2"/>
      <c r="I127" s="2"/>
      <c r="J127" s="2"/>
      <c r="K127" s="2"/>
      <c r="L127" s="2"/>
    </row>
  </sheetData>
  <sheetProtection algorithmName="SHA-512" hashValue="7p4we+plyGaiABnBNAleAsF5NR6ZbKD8uhiCCilDEoZ0TtusgZCqL4822E1fwTW5KwBSEoVWkqz1ayww7W1QAQ==" saltValue="kTnMfPMjtj4EMy/Y5Sf9EA==" spinCount="100000" sheet="1" objects="1" scenarios="1"/>
  <customSheetViews>
    <customSheetView guid="{2ED3A9CB-81A9-4973-8A42-E9BC13885177}" scale="90" showGridLines="0" topLeftCell="A37">
      <selection activeCell="B46" sqref="B46:C46"/>
      <pageMargins left="0" right="0" top="0" bottom="0" header="0" footer="0"/>
      <pageSetup paperSize="9" orientation="portrait" r:id="rId1"/>
    </customSheetView>
  </customSheetViews>
  <mergeCells count="270">
    <mergeCell ref="B107:G107"/>
    <mergeCell ref="D108:G108"/>
    <mergeCell ref="D121:G121"/>
    <mergeCell ref="D109:G109"/>
    <mergeCell ref="D110:G110"/>
    <mergeCell ref="D120:G120"/>
    <mergeCell ref="D111:G111"/>
    <mergeCell ref="D112:G112"/>
    <mergeCell ref="D114:G114"/>
    <mergeCell ref="D115:G115"/>
    <mergeCell ref="D117:G117"/>
    <mergeCell ref="D118:G118"/>
    <mergeCell ref="D119:G119"/>
    <mergeCell ref="B112:B113"/>
    <mergeCell ref="B115:B116"/>
    <mergeCell ref="D116:G116"/>
    <mergeCell ref="D113:G113"/>
    <mergeCell ref="B103:G103"/>
    <mergeCell ref="D100:E100"/>
    <mergeCell ref="F100:G100"/>
    <mergeCell ref="H100:I100"/>
    <mergeCell ref="J100:K100"/>
    <mergeCell ref="D96:E96"/>
    <mergeCell ref="F96:G96"/>
    <mergeCell ref="H96:I96"/>
    <mergeCell ref="J96:K96"/>
    <mergeCell ref="D97:E97"/>
    <mergeCell ref="F97:G97"/>
    <mergeCell ref="H97:I97"/>
    <mergeCell ref="J97:K97"/>
    <mergeCell ref="D101:E101"/>
    <mergeCell ref="F101:G101"/>
    <mergeCell ref="H101:I101"/>
    <mergeCell ref="J101:K101"/>
    <mergeCell ref="D98:E98"/>
    <mergeCell ref="F98:G98"/>
    <mergeCell ref="H98:I98"/>
    <mergeCell ref="J98:K98"/>
    <mergeCell ref="D99:E99"/>
    <mergeCell ref="F99:G99"/>
    <mergeCell ref="H99:I99"/>
    <mergeCell ref="H89:I89"/>
    <mergeCell ref="D85:E85"/>
    <mergeCell ref="F85:G85"/>
    <mergeCell ref="H85:I85"/>
    <mergeCell ref="J85:K85"/>
    <mergeCell ref="J81:K81"/>
    <mergeCell ref="H81:I81"/>
    <mergeCell ref="F81:G81"/>
    <mergeCell ref="D95:E95"/>
    <mergeCell ref="D88:E88"/>
    <mergeCell ref="F88:G88"/>
    <mergeCell ref="H88:I88"/>
    <mergeCell ref="J94:K94"/>
    <mergeCell ref="B87:I87"/>
    <mergeCell ref="D94:E94"/>
    <mergeCell ref="F94:G94"/>
    <mergeCell ref="H94:I94"/>
    <mergeCell ref="F95:G95"/>
    <mergeCell ref="H95:I95"/>
    <mergeCell ref="B83:K83"/>
    <mergeCell ref="H66:I66"/>
    <mergeCell ref="F71:G71"/>
    <mergeCell ref="H71:I71"/>
    <mergeCell ref="J71:K71"/>
    <mergeCell ref="J59:K59"/>
    <mergeCell ref="D59:E59"/>
    <mergeCell ref="F59:G59"/>
    <mergeCell ref="H59:I59"/>
    <mergeCell ref="D60:E60"/>
    <mergeCell ref="F60:G60"/>
    <mergeCell ref="H60:I60"/>
    <mergeCell ref="J60:K60"/>
    <mergeCell ref="D61:E61"/>
    <mergeCell ref="F61:G61"/>
    <mergeCell ref="H61:I61"/>
    <mergeCell ref="J61:K61"/>
    <mergeCell ref="F62:G62"/>
    <mergeCell ref="H62:I62"/>
    <mergeCell ref="J75:K75"/>
    <mergeCell ref="D64:E64"/>
    <mergeCell ref="D79:E79"/>
    <mergeCell ref="F79:G79"/>
    <mergeCell ref="H79:I79"/>
    <mergeCell ref="J79:K79"/>
    <mergeCell ref="D84:E84"/>
    <mergeCell ref="F84:G84"/>
    <mergeCell ref="H84:I84"/>
    <mergeCell ref="J66:K66"/>
    <mergeCell ref="D67:E67"/>
    <mergeCell ref="F67:G67"/>
    <mergeCell ref="H67:I67"/>
    <mergeCell ref="J67:K67"/>
    <mergeCell ref="D68:E68"/>
    <mergeCell ref="F68:G68"/>
    <mergeCell ref="H68:I68"/>
    <mergeCell ref="J68:K68"/>
    <mergeCell ref="D80:E80"/>
    <mergeCell ref="F80:G80"/>
    <mergeCell ref="H80:I80"/>
    <mergeCell ref="J80:K80"/>
    <mergeCell ref="H70:I70"/>
    <mergeCell ref="J70:K70"/>
    <mergeCell ref="D104:E104"/>
    <mergeCell ref="F104:G104"/>
    <mergeCell ref="J62:K62"/>
    <mergeCell ref="D63:E63"/>
    <mergeCell ref="F63:G63"/>
    <mergeCell ref="H63:I63"/>
    <mergeCell ref="J63:K63"/>
    <mergeCell ref="D69:E69"/>
    <mergeCell ref="F69:G69"/>
    <mergeCell ref="H69:I69"/>
    <mergeCell ref="J69:K69"/>
    <mergeCell ref="F64:G64"/>
    <mergeCell ref="H64:I64"/>
    <mergeCell ref="J64:K64"/>
    <mergeCell ref="D65:E65"/>
    <mergeCell ref="F65:G65"/>
    <mergeCell ref="H65:I65"/>
    <mergeCell ref="J65:K65"/>
    <mergeCell ref="D66:E66"/>
    <mergeCell ref="F66:G66"/>
    <mergeCell ref="J73:K73"/>
    <mergeCell ref="D70:E70"/>
    <mergeCell ref="F70:G70"/>
    <mergeCell ref="D62:E62"/>
    <mergeCell ref="F105:G105"/>
    <mergeCell ref="D105:E105"/>
    <mergeCell ref="J78:K78"/>
    <mergeCell ref="D74:E74"/>
    <mergeCell ref="F74:G74"/>
    <mergeCell ref="H74:I74"/>
    <mergeCell ref="J74:K74"/>
    <mergeCell ref="D72:E72"/>
    <mergeCell ref="F72:G72"/>
    <mergeCell ref="H72:I72"/>
    <mergeCell ref="J72:K72"/>
    <mergeCell ref="D73:E73"/>
    <mergeCell ref="F73:G73"/>
    <mergeCell ref="H73:I73"/>
    <mergeCell ref="D81:E81"/>
    <mergeCell ref="J84:K84"/>
    <mergeCell ref="J99:K99"/>
    <mergeCell ref="J95:K95"/>
    <mergeCell ref="D93:E93"/>
    <mergeCell ref="F93:G93"/>
    <mergeCell ref="H93:I93"/>
    <mergeCell ref="J93:K93"/>
    <mergeCell ref="D89:E89"/>
    <mergeCell ref="F89:G89"/>
    <mergeCell ref="J6:K6"/>
    <mergeCell ref="H6:I6"/>
    <mergeCell ref="F6:G6"/>
    <mergeCell ref="D6:E6"/>
    <mergeCell ref="B50:C50"/>
    <mergeCell ref="B52:C52"/>
    <mergeCell ref="B49:L49"/>
    <mergeCell ref="B51:C51"/>
    <mergeCell ref="L51:L52"/>
    <mergeCell ref="D50:E50"/>
    <mergeCell ref="D51:E51"/>
    <mergeCell ref="F51:G51"/>
    <mergeCell ref="H51:I51"/>
    <mergeCell ref="J51:K51"/>
    <mergeCell ref="D52:E52"/>
    <mergeCell ref="F52:G52"/>
    <mergeCell ref="H52:I52"/>
    <mergeCell ref="J52:K52"/>
    <mergeCell ref="F50:G50"/>
    <mergeCell ref="H50:I50"/>
    <mergeCell ref="J50:K50"/>
    <mergeCell ref="B22:K22"/>
    <mergeCell ref="B45:K45"/>
    <mergeCell ref="F23:G23"/>
    <mergeCell ref="H23:I23"/>
    <mergeCell ref="D55:E55"/>
    <mergeCell ref="F55:G55"/>
    <mergeCell ref="H55:I55"/>
    <mergeCell ref="J55:K55"/>
    <mergeCell ref="J47:K47"/>
    <mergeCell ref="H47:I47"/>
    <mergeCell ref="F47:G47"/>
    <mergeCell ref="D47:E47"/>
    <mergeCell ref="B54:K54"/>
    <mergeCell ref="B25:C25"/>
    <mergeCell ref="F25:G25"/>
    <mergeCell ref="H25:I25"/>
    <mergeCell ref="J25:K25"/>
    <mergeCell ref="J56:K56"/>
    <mergeCell ref="H56:I56"/>
    <mergeCell ref="F46:G46"/>
    <mergeCell ref="H46:I46"/>
    <mergeCell ref="J46:K46"/>
    <mergeCell ref="F56:G56"/>
    <mergeCell ref="D56:E56"/>
    <mergeCell ref="D46:E46"/>
    <mergeCell ref="B46:C46"/>
    <mergeCell ref="B58:L58"/>
    <mergeCell ref="B65:B69"/>
    <mergeCell ref="B105:C105"/>
    <mergeCell ref="B24:C24"/>
    <mergeCell ref="D28:E28"/>
    <mergeCell ref="F28:G28"/>
    <mergeCell ref="H28:I28"/>
    <mergeCell ref="J77:K77"/>
    <mergeCell ref="H77:I77"/>
    <mergeCell ref="F77:G77"/>
    <mergeCell ref="D77:E77"/>
    <mergeCell ref="J76:K76"/>
    <mergeCell ref="H76:I76"/>
    <mergeCell ref="F76:G76"/>
    <mergeCell ref="D76:E76"/>
    <mergeCell ref="B42:C42"/>
    <mergeCell ref="B47:C47"/>
    <mergeCell ref="J28:K28"/>
    <mergeCell ref="B56:C56"/>
    <mergeCell ref="F92:G92"/>
    <mergeCell ref="H92:I92"/>
    <mergeCell ref="J92:K92"/>
    <mergeCell ref="B104:C104"/>
    <mergeCell ref="B55:C55"/>
    <mergeCell ref="B123:L123"/>
    <mergeCell ref="L60:L81"/>
    <mergeCell ref="B93:B95"/>
    <mergeCell ref="L93:L101"/>
    <mergeCell ref="B85:C85"/>
    <mergeCell ref="B91:L91"/>
    <mergeCell ref="B88:C88"/>
    <mergeCell ref="B89:C89"/>
    <mergeCell ref="B81:C81"/>
    <mergeCell ref="B60:B64"/>
    <mergeCell ref="B70:B72"/>
    <mergeCell ref="B73:B77"/>
    <mergeCell ref="B84:C84"/>
    <mergeCell ref="B96:B100"/>
    <mergeCell ref="B101:C101"/>
    <mergeCell ref="B78:B80"/>
    <mergeCell ref="D92:E92"/>
    <mergeCell ref="D78:E78"/>
    <mergeCell ref="F78:G78"/>
    <mergeCell ref="H78:I78"/>
    <mergeCell ref="D75:E75"/>
    <mergeCell ref="F75:G75"/>
    <mergeCell ref="H75:I75"/>
    <mergeCell ref="D71:E71"/>
    <mergeCell ref="B5:L5"/>
    <mergeCell ref="B8:B12"/>
    <mergeCell ref="L8:L20"/>
    <mergeCell ref="B13:B15"/>
    <mergeCell ref="B27:L27"/>
    <mergeCell ref="B30:B34"/>
    <mergeCell ref="L30:L43"/>
    <mergeCell ref="B35:B37"/>
    <mergeCell ref="B38:B41"/>
    <mergeCell ref="B43:C43"/>
    <mergeCell ref="B16:B19"/>
    <mergeCell ref="L6:L7"/>
    <mergeCell ref="B28:C28"/>
    <mergeCell ref="J23:K23"/>
    <mergeCell ref="D24:E24"/>
    <mergeCell ref="F24:G24"/>
    <mergeCell ref="H24:I24"/>
    <mergeCell ref="J24:K24"/>
    <mergeCell ref="D25:E25"/>
    <mergeCell ref="B20:C20"/>
    <mergeCell ref="B6:B7"/>
    <mergeCell ref="C6:C7"/>
    <mergeCell ref="B23:C23"/>
    <mergeCell ref="D23:E23"/>
  </mergeCells>
  <hyperlinks>
    <hyperlink ref="C121" r:id="rId2" location=":~:text=Company%20Culture%20at%20AES,a%20typical%20U.S.-based%20company.&amp;text=Source:%20Great%20Place%20To%20Work%C2%AE%202021%20Global%20Employee%20Engagement%20Study" display="Great Places to Work" xr:uid="{D42F53D5-ABFD-4E68-8A8D-BB726A70B155}"/>
    <hyperlink ref="C120" r:id="rId3" xr:uid="{078F2112-EB0F-435E-B962-8140586D3E83}"/>
    <hyperlink ref="C119" r:id="rId4" xr:uid="{C971EE43-B7A0-48CD-BA2D-6EA5E00BCFB8}"/>
    <hyperlink ref="C118" r:id="rId5" xr:uid="{84C6559E-CB96-469B-8CC6-2799F576EAB5}"/>
    <hyperlink ref="C117" r:id="rId6" location="top-50-sv" xr:uid="{46592E59-5B27-468F-A63F-ECE6105513A5}"/>
    <hyperlink ref="C115" r:id="rId7" xr:uid="{3EC2B24F-14AB-4851-A0D3-413E86B47824}"/>
    <hyperlink ref="C114" r:id="rId8" display="#27 in Great Place to Work in Colombia up to 300 collaborators" xr:uid="{10F03568-BC0B-4A9A-A603-27D0A6CC49A5}"/>
    <hyperlink ref="C112" r:id="rId9" xr:uid="{74CE3E38-D275-48E5-9F33-E66EB1AA8309}"/>
    <hyperlink ref="C110" r:id="rId10" location="pesquisa-feex" xr:uid="{928540E7-B017-443B-B86E-78A70E571C2D}"/>
    <hyperlink ref="C109" r:id="rId11" xr:uid="{8AA161E5-9AA0-478C-B5E0-6102481DA6E9}"/>
    <hyperlink ref="C111" r:id="rId12" xr:uid="{3CFBB962-599A-4676-9A09-A06A206E6B22}"/>
    <hyperlink ref="C116" r:id="rId13" xr:uid="{A83982C8-6A31-4D79-8A42-4566AEE0DBFF}"/>
    <hyperlink ref="C113" r:id="rId14" display="#4 in Great Place to Work to Women in Chile, more de 251 to 1000 collaborator " xr:uid="{741E8E6A-E653-4FAC-A36D-8ACB28CE364E}"/>
  </hyperlinks>
  <pageMargins left="0.511811024" right="0.511811024" top="0.78740157499999996" bottom="0.78740157499999996" header="0.31496062000000002" footer="0.31496062000000002"/>
  <pageSetup paperSize="9" orientation="portrait" r:id="rId15"/>
  <drawing r:id="rId16"/>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547804-0390-4AE2-9AB8-F7711021FCBF}">
  <sheetPr>
    <tabColor rgb="FFC6AEF9"/>
  </sheetPr>
  <dimension ref="A1:H107"/>
  <sheetViews>
    <sheetView showGridLines="0" zoomScale="50" zoomScaleNormal="50" workbookViewId="0">
      <selection activeCell="J21" sqref="J21"/>
    </sheetView>
  </sheetViews>
  <sheetFormatPr defaultColWidth="9.1796875" defaultRowHeight="16" customHeight="1" x14ac:dyDescent="0.35"/>
  <cols>
    <col min="1" max="1" width="3.54296875" style="1" customWidth="1"/>
    <col min="2" max="2" width="78.453125" style="2" customWidth="1"/>
    <col min="3" max="6" width="13.1796875" style="17" customWidth="1"/>
    <col min="7" max="7" width="22.453125" style="1" customWidth="1"/>
    <col min="8" max="8" width="4.54296875" style="4" customWidth="1"/>
    <col min="9" max="16384" width="9.1796875" style="4"/>
  </cols>
  <sheetData>
    <row r="1" spans="1:7" ht="21.65" customHeight="1" x14ac:dyDescent="0.35"/>
    <row r="2" spans="1:7" ht="21.65" customHeight="1" x14ac:dyDescent="0.35"/>
    <row r="3" spans="1:7" ht="21.65" customHeight="1" x14ac:dyDescent="0.35"/>
    <row r="4" spans="1:7" ht="22" customHeight="1" x14ac:dyDescent="0.35"/>
    <row r="5" spans="1:7" s="8" customFormat="1" ht="18" customHeight="1" x14ac:dyDescent="0.35">
      <c r="A5" s="7"/>
      <c r="B5" s="1035" t="s">
        <v>353</v>
      </c>
      <c r="C5" s="1035"/>
      <c r="D5" s="1035"/>
      <c r="E5" s="1035"/>
      <c r="F5" s="1035"/>
      <c r="G5" s="1035"/>
    </row>
    <row r="6" spans="1:7" s="8" customFormat="1" ht="18" customHeight="1" x14ac:dyDescent="0.35">
      <c r="A6" s="7"/>
      <c r="B6" s="521" t="s">
        <v>132</v>
      </c>
      <c r="C6" s="458">
        <v>2020</v>
      </c>
      <c r="D6" s="458">
        <v>2021</v>
      </c>
      <c r="E6" s="458">
        <v>2022</v>
      </c>
      <c r="F6" s="522">
        <v>2023</v>
      </c>
      <c r="G6" s="457" t="s">
        <v>17</v>
      </c>
    </row>
    <row r="7" spans="1:7" s="8" customFormat="1" ht="18" customHeight="1" x14ac:dyDescent="0.35">
      <c r="A7" s="7"/>
      <c r="B7" s="523" t="s">
        <v>354</v>
      </c>
      <c r="C7" s="238">
        <v>0</v>
      </c>
      <c r="D7" s="238">
        <v>0</v>
      </c>
      <c r="E7" s="238">
        <v>0</v>
      </c>
      <c r="F7" s="223">
        <v>0</v>
      </c>
      <c r="G7" s="876" t="s">
        <v>355</v>
      </c>
    </row>
    <row r="8" spans="1:7" s="8" customFormat="1" ht="18" customHeight="1" x14ac:dyDescent="0.35">
      <c r="A8" s="7"/>
      <c r="B8" s="523" t="s">
        <v>356</v>
      </c>
      <c r="C8" s="524">
        <v>0</v>
      </c>
      <c r="D8" s="524">
        <v>0</v>
      </c>
      <c r="E8" s="524">
        <v>0</v>
      </c>
      <c r="F8" s="524">
        <v>0</v>
      </c>
      <c r="G8" s="876"/>
    </row>
    <row r="9" spans="1:7" s="8" customFormat="1" ht="18" customHeight="1" x14ac:dyDescent="0.35">
      <c r="A9" s="7"/>
      <c r="B9" s="523" t="s">
        <v>357</v>
      </c>
      <c r="C9" s="238">
        <v>102</v>
      </c>
      <c r="D9" s="238">
        <v>80</v>
      </c>
      <c r="E9" s="238">
        <v>74</v>
      </c>
      <c r="F9" s="223">
        <v>82</v>
      </c>
      <c r="G9" s="876"/>
    </row>
    <row r="10" spans="1:7" s="8" customFormat="1" ht="18" customHeight="1" x14ac:dyDescent="0.35">
      <c r="A10" s="7"/>
      <c r="B10" s="523" t="s">
        <v>358</v>
      </c>
      <c r="C10" s="525">
        <v>1.222</v>
      </c>
      <c r="D10" s="525">
        <v>1.0029999999999999</v>
      </c>
      <c r="E10" s="525">
        <v>0.92400000000000004</v>
      </c>
      <c r="F10" s="526">
        <v>0.95899999999999996</v>
      </c>
      <c r="G10" s="876"/>
    </row>
    <row r="11" spans="1:7" s="8" customFormat="1" ht="18" customHeight="1" x14ac:dyDescent="0.35">
      <c r="A11" s="7"/>
      <c r="B11" s="300" t="s">
        <v>359</v>
      </c>
      <c r="C11" s="525">
        <v>6.1120000000000001</v>
      </c>
      <c r="D11" s="525">
        <v>5.0129999999999999</v>
      </c>
      <c r="E11" s="525">
        <v>4.62</v>
      </c>
      <c r="F11" s="526">
        <v>4.7930000000000001</v>
      </c>
      <c r="G11" s="876"/>
    </row>
    <row r="12" spans="1:7" s="8" customFormat="1" ht="18" customHeight="1" x14ac:dyDescent="0.35">
      <c r="A12" s="7"/>
      <c r="B12" s="300" t="s">
        <v>360</v>
      </c>
      <c r="C12" s="525">
        <v>2.4449999999999998</v>
      </c>
      <c r="D12" s="525">
        <v>2.0550000000000002</v>
      </c>
      <c r="E12" s="525">
        <v>3.1219999999999999</v>
      </c>
      <c r="F12" s="526">
        <v>2.42</v>
      </c>
      <c r="G12" s="876"/>
    </row>
    <row r="13" spans="1:7" s="8" customFormat="1" ht="18" customHeight="1" x14ac:dyDescent="0.35">
      <c r="A13" s="7"/>
      <c r="B13" s="300" t="s">
        <v>361</v>
      </c>
      <c r="C13" s="525">
        <v>8.4000000000000005E-2</v>
      </c>
      <c r="D13" s="525">
        <v>7.4999999999999997E-2</v>
      </c>
      <c r="E13" s="525">
        <v>0.15</v>
      </c>
      <c r="F13" s="526">
        <v>0.11700000000000001</v>
      </c>
      <c r="G13" s="876"/>
    </row>
    <row r="14" spans="1:7" s="8" customFormat="1" ht="18" customHeight="1" x14ac:dyDescent="0.35">
      <c r="A14" s="7"/>
      <c r="B14" s="280" t="s">
        <v>362</v>
      </c>
      <c r="C14" s="527">
        <v>16688838</v>
      </c>
      <c r="D14" s="527">
        <v>15959314</v>
      </c>
      <c r="E14" s="527">
        <v>16015683</v>
      </c>
      <c r="F14" s="528">
        <v>17108221</v>
      </c>
      <c r="G14" s="858"/>
    </row>
    <row r="15" spans="1:7" s="8" customFormat="1" ht="18" customHeight="1" x14ac:dyDescent="0.35">
      <c r="A15" s="7"/>
      <c r="B15" s="2"/>
      <c r="C15" s="505"/>
      <c r="D15" s="505"/>
      <c r="E15" s="505"/>
      <c r="F15" s="505"/>
      <c r="G15" s="7"/>
    </row>
    <row r="16" spans="1:7" s="8" customFormat="1" ht="18" customHeight="1" x14ac:dyDescent="0.35">
      <c r="A16" s="7"/>
      <c r="B16" s="1035" t="s">
        <v>363</v>
      </c>
      <c r="C16" s="1035"/>
      <c r="D16" s="1035"/>
      <c r="E16" s="1035"/>
      <c r="F16" s="1035"/>
      <c r="G16" s="1035"/>
    </row>
    <row r="17" spans="1:7" s="8" customFormat="1" ht="18" customHeight="1" x14ac:dyDescent="0.35">
      <c r="A17" s="7"/>
      <c r="B17" s="521" t="s">
        <v>132</v>
      </c>
      <c r="C17" s="458">
        <v>2020</v>
      </c>
      <c r="D17" s="458">
        <v>2021</v>
      </c>
      <c r="E17" s="458">
        <v>2022</v>
      </c>
      <c r="F17" s="522">
        <v>2023</v>
      </c>
      <c r="G17" s="457" t="s">
        <v>17</v>
      </c>
    </row>
    <row r="18" spans="1:7" s="8" customFormat="1" ht="18" customHeight="1" x14ac:dyDescent="0.35">
      <c r="A18" s="7"/>
      <c r="B18" s="523" t="s">
        <v>354</v>
      </c>
      <c r="C18" s="238">
        <v>1</v>
      </c>
      <c r="D18" s="238">
        <v>0</v>
      </c>
      <c r="E18" s="238">
        <v>2</v>
      </c>
      <c r="F18" s="223">
        <v>1</v>
      </c>
      <c r="G18" s="876" t="s">
        <v>364</v>
      </c>
    </row>
    <row r="19" spans="1:7" s="8" customFormat="1" ht="18" customHeight="1" x14ac:dyDescent="0.35">
      <c r="A19" s="7"/>
      <c r="B19" s="523" t="s">
        <v>365</v>
      </c>
      <c r="C19" s="524">
        <v>5.0000000000000001E-3</v>
      </c>
      <c r="D19" s="524">
        <v>0</v>
      </c>
      <c r="E19" s="524">
        <v>1.2999999999999999E-2</v>
      </c>
      <c r="F19" s="529">
        <v>5.0000000000000001E-3</v>
      </c>
      <c r="G19" s="876"/>
    </row>
    <row r="20" spans="1:7" s="8" customFormat="1" ht="18" customHeight="1" x14ac:dyDescent="0.35">
      <c r="A20" s="7"/>
      <c r="B20" s="530" t="s">
        <v>366</v>
      </c>
      <c r="C20" s="524"/>
      <c r="D20" s="524"/>
      <c r="E20" s="524">
        <v>1.9E-2</v>
      </c>
      <c r="F20" s="529">
        <v>8.9999999999999993E-3</v>
      </c>
      <c r="G20" s="876"/>
    </row>
    <row r="21" spans="1:7" s="8" customFormat="1" ht="18" customHeight="1" x14ac:dyDescent="0.35">
      <c r="A21" s="7"/>
      <c r="B21" s="530" t="s">
        <v>367</v>
      </c>
      <c r="C21" s="524"/>
      <c r="D21" s="524"/>
      <c r="E21" s="524">
        <v>0</v>
      </c>
      <c r="F21" s="529">
        <v>0</v>
      </c>
      <c r="G21" s="876"/>
    </row>
    <row r="22" spans="1:7" s="8" customFormat="1" ht="18" customHeight="1" x14ac:dyDescent="0.35">
      <c r="A22" s="7"/>
      <c r="B22" s="523" t="s">
        <v>357</v>
      </c>
      <c r="C22" s="142">
        <v>475</v>
      </c>
      <c r="D22" s="142">
        <v>355</v>
      </c>
      <c r="E22" s="142">
        <v>409</v>
      </c>
      <c r="F22" s="531">
        <v>560</v>
      </c>
      <c r="G22" s="876"/>
    </row>
    <row r="23" spans="1:7" s="8" customFormat="1" ht="18" customHeight="1" x14ac:dyDescent="0.35">
      <c r="A23" s="7"/>
      <c r="B23" s="523" t="s">
        <v>358</v>
      </c>
      <c r="C23" s="532">
        <v>2.21</v>
      </c>
      <c r="D23" s="532">
        <v>2.0510000000000002</v>
      </c>
      <c r="E23" s="532">
        <v>2.5859999999999999</v>
      </c>
      <c r="F23" s="533">
        <v>2.625</v>
      </c>
      <c r="G23" s="876"/>
    </row>
    <row r="24" spans="1:7" s="8" customFormat="1" ht="18" customHeight="1" x14ac:dyDescent="0.35">
      <c r="A24" s="7"/>
      <c r="B24" s="300" t="s">
        <v>359</v>
      </c>
      <c r="C24" s="532">
        <v>11.052</v>
      </c>
      <c r="D24" s="532">
        <v>10.255000000000001</v>
      </c>
      <c r="E24" s="532">
        <v>12.928000000000001</v>
      </c>
      <c r="F24" s="533">
        <v>13.125999999999999</v>
      </c>
      <c r="G24" s="876"/>
    </row>
    <row r="25" spans="1:7" s="8" customFormat="1" ht="18" customHeight="1" x14ac:dyDescent="0.35">
      <c r="A25" s="7"/>
      <c r="B25" s="300" t="s">
        <v>360</v>
      </c>
      <c r="C25" s="532">
        <v>2.1080000000000001</v>
      </c>
      <c r="D25" s="532">
        <v>2.375</v>
      </c>
      <c r="E25" s="532">
        <v>3.9380000000000002</v>
      </c>
      <c r="F25" s="533">
        <v>3.1640000000000001</v>
      </c>
      <c r="G25" s="876"/>
    </row>
    <row r="26" spans="1:7" s="8" customFormat="1" ht="18" customHeight="1" x14ac:dyDescent="0.35">
      <c r="A26" s="7"/>
      <c r="B26" s="300" t="s">
        <v>368</v>
      </c>
      <c r="C26" s="532">
        <v>5.6000000000000001E-2</v>
      </c>
      <c r="D26" s="532">
        <v>7.4999999999999997E-2</v>
      </c>
      <c r="E26" s="532">
        <v>3.2000000000000001E-2</v>
      </c>
      <c r="F26" s="533">
        <v>9.8000000000000004E-2</v>
      </c>
      <c r="G26" s="876"/>
    </row>
    <row r="27" spans="1:7" s="8" customFormat="1" ht="18" customHeight="1" x14ac:dyDescent="0.35">
      <c r="A27" s="7"/>
      <c r="B27" s="534" t="s">
        <v>369</v>
      </c>
      <c r="C27" s="532">
        <v>4.5999999999999999E-2</v>
      </c>
      <c r="D27" s="532">
        <v>0.109</v>
      </c>
      <c r="E27" s="532">
        <v>1.9E-2</v>
      </c>
      <c r="F27" s="533">
        <v>0.11799999999999999</v>
      </c>
      <c r="G27" s="876"/>
    </row>
    <row r="28" spans="1:7" s="8" customFormat="1" ht="18" customHeight="1" x14ac:dyDescent="0.35">
      <c r="A28" s="7"/>
      <c r="B28" s="534" t="s">
        <v>370</v>
      </c>
      <c r="C28" s="532">
        <v>8.1000000000000003E-2</v>
      </c>
      <c r="D28" s="532">
        <v>2.8000000000000001E-2</v>
      </c>
      <c r="E28" s="532">
        <v>5.6000000000000001E-2</v>
      </c>
      <c r="F28" s="533">
        <v>7.6999999999999999E-2</v>
      </c>
      <c r="G28" s="876"/>
    </row>
    <row r="29" spans="1:7" s="8" customFormat="1" ht="18" customHeight="1" x14ac:dyDescent="0.35">
      <c r="A29" s="7"/>
      <c r="B29" s="280" t="s">
        <v>362</v>
      </c>
      <c r="C29" s="535">
        <v>42977008</v>
      </c>
      <c r="D29" s="535">
        <v>34616172</v>
      </c>
      <c r="E29" s="535">
        <v>31637305</v>
      </c>
      <c r="F29" s="536">
        <v>42664084</v>
      </c>
      <c r="G29" s="858"/>
    </row>
    <row r="30" spans="1:7" s="8" customFormat="1" ht="18" customHeight="1" x14ac:dyDescent="0.35">
      <c r="A30" s="7"/>
      <c r="B30" s="2"/>
      <c r="C30" s="505"/>
      <c r="D30" s="505"/>
      <c r="E30" s="505"/>
      <c r="F30" s="505"/>
      <c r="G30" s="7"/>
    </row>
    <row r="31" spans="1:7" s="8" customFormat="1" ht="18" customHeight="1" x14ac:dyDescent="0.35">
      <c r="A31" s="7"/>
      <c r="B31" s="1035" t="s">
        <v>371</v>
      </c>
      <c r="C31" s="1035"/>
      <c r="D31" s="1035"/>
      <c r="E31" s="1035"/>
      <c r="F31" s="1035"/>
      <c r="G31" s="1035"/>
    </row>
    <row r="32" spans="1:7" s="8" customFormat="1" ht="18" customHeight="1" x14ac:dyDescent="0.35">
      <c r="A32" s="7"/>
      <c r="B32" s="9" t="s">
        <v>132</v>
      </c>
      <c r="C32" s="458">
        <v>2020</v>
      </c>
      <c r="D32" s="458">
        <v>2021</v>
      </c>
      <c r="E32" s="458">
        <v>2022</v>
      </c>
      <c r="F32" s="522">
        <v>2023</v>
      </c>
      <c r="G32" s="457" t="s">
        <v>17</v>
      </c>
    </row>
    <row r="33" spans="1:7" s="8" customFormat="1" ht="18" customHeight="1" x14ac:dyDescent="0.35">
      <c r="A33" s="7"/>
      <c r="B33" s="523" t="s">
        <v>372</v>
      </c>
      <c r="C33" s="143">
        <v>100</v>
      </c>
      <c r="D33" s="143">
        <v>100</v>
      </c>
      <c r="E33" s="143">
        <v>100</v>
      </c>
      <c r="F33" s="537">
        <v>100</v>
      </c>
      <c r="G33" s="876" t="s">
        <v>373</v>
      </c>
    </row>
    <row r="34" spans="1:7" s="8" customFormat="1" ht="28" customHeight="1" x14ac:dyDescent="0.35">
      <c r="A34" s="7"/>
      <c r="B34" s="523" t="s">
        <v>374</v>
      </c>
      <c r="C34" s="143">
        <v>100</v>
      </c>
      <c r="D34" s="143">
        <v>100</v>
      </c>
      <c r="E34" s="143">
        <v>100</v>
      </c>
      <c r="F34" s="537">
        <v>100</v>
      </c>
      <c r="G34" s="876"/>
    </row>
    <row r="35" spans="1:7" s="8" customFormat="1" ht="28" customHeight="1" x14ac:dyDescent="0.35">
      <c r="A35" s="7"/>
      <c r="B35" s="523" t="s">
        <v>375</v>
      </c>
      <c r="C35" s="152">
        <v>64</v>
      </c>
      <c r="D35" s="152">
        <v>61</v>
      </c>
      <c r="E35" s="152">
        <v>56</v>
      </c>
      <c r="F35" s="538">
        <v>62</v>
      </c>
      <c r="G35" s="876"/>
    </row>
    <row r="36" spans="1:7" s="8" customFormat="1" ht="18" customHeight="1" x14ac:dyDescent="0.35">
      <c r="A36" s="7"/>
      <c r="B36" s="400" t="s">
        <v>376</v>
      </c>
      <c r="C36" s="539">
        <v>51</v>
      </c>
      <c r="D36" s="539">
        <v>51</v>
      </c>
      <c r="E36" s="539">
        <v>58</v>
      </c>
      <c r="F36" s="540">
        <v>61</v>
      </c>
      <c r="G36" s="858"/>
    </row>
    <row r="37" spans="1:7" s="8" customFormat="1" ht="18" customHeight="1" x14ac:dyDescent="0.35">
      <c r="A37" s="7"/>
      <c r="B37" s="2"/>
      <c r="C37" s="505"/>
      <c r="D37" s="505"/>
      <c r="E37" s="505"/>
      <c r="F37" s="505"/>
      <c r="G37" s="7"/>
    </row>
    <row r="38" spans="1:7" s="8" customFormat="1" ht="18" customHeight="1" x14ac:dyDescent="0.35">
      <c r="A38" s="7"/>
      <c r="B38" s="1035" t="s">
        <v>377</v>
      </c>
      <c r="C38" s="1035"/>
      <c r="D38" s="1035"/>
      <c r="E38" s="1035"/>
      <c r="F38" s="1035"/>
      <c r="G38" s="1256"/>
    </row>
    <row r="39" spans="1:7" s="8" customFormat="1" ht="18" customHeight="1" x14ac:dyDescent="0.35">
      <c r="A39" s="7"/>
      <c r="B39" s="9" t="s">
        <v>132</v>
      </c>
      <c r="C39" s="458">
        <v>2020</v>
      </c>
      <c r="D39" s="458">
        <v>2021</v>
      </c>
      <c r="E39" s="458">
        <v>2022</v>
      </c>
      <c r="F39" s="522">
        <v>2023</v>
      </c>
      <c r="G39" s="457" t="s">
        <v>17</v>
      </c>
    </row>
    <row r="40" spans="1:7" s="8" customFormat="1" ht="18" customHeight="1" x14ac:dyDescent="0.35">
      <c r="A40" s="7"/>
      <c r="B40" s="280" t="s">
        <v>378</v>
      </c>
      <c r="C40" s="541">
        <v>1071</v>
      </c>
      <c r="D40" s="541">
        <v>2250</v>
      </c>
      <c r="E40" s="541">
        <v>4466</v>
      </c>
      <c r="F40" s="542">
        <v>4233</v>
      </c>
      <c r="G40" s="195" t="s">
        <v>379</v>
      </c>
    </row>
    <row r="41" spans="1:7" s="8" customFormat="1" ht="18" customHeight="1" x14ac:dyDescent="0.35">
      <c r="A41" s="7"/>
      <c r="B41" s="543"/>
      <c r="C41" s="196"/>
      <c r="D41" s="196"/>
      <c r="E41" s="196"/>
      <c r="F41" s="505"/>
      <c r="G41" s="544"/>
    </row>
    <row r="42" spans="1:7" s="8" customFormat="1" ht="18" customHeight="1" x14ac:dyDescent="0.35">
      <c r="A42" s="7"/>
      <c r="B42" s="1035" t="s">
        <v>380</v>
      </c>
      <c r="C42" s="1035"/>
      <c r="D42" s="1035"/>
      <c r="E42" s="1035"/>
      <c r="F42" s="1035"/>
      <c r="G42" s="1256"/>
    </row>
    <row r="43" spans="1:7" s="8" customFormat="1" ht="18" customHeight="1" x14ac:dyDescent="0.35">
      <c r="A43" s="7"/>
      <c r="B43" s="9" t="s">
        <v>381</v>
      </c>
      <c r="C43" s="458">
        <v>2020</v>
      </c>
      <c r="D43" s="458">
        <v>2021</v>
      </c>
      <c r="E43" s="458">
        <v>2022</v>
      </c>
      <c r="F43" s="522">
        <v>2023</v>
      </c>
      <c r="G43" s="457" t="s">
        <v>17</v>
      </c>
    </row>
    <row r="44" spans="1:7" s="8" customFormat="1" ht="18" customHeight="1" x14ac:dyDescent="0.35">
      <c r="A44" s="7"/>
      <c r="B44" s="280" t="s">
        <v>382</v>
      </c>
      <c r="C44" s="541">
        <v>6</v>
      </c>
      <c r="D44" s="541">
        <v>0</v>
      </c>
      <c r="E44" s="541">
        <v>1</v>
      </c>
      <c r="F44" s="542">
        <v>3</v>
      </c>
      <c r="G44" s="195" t="s">
        <v>383</v>
      </c>
    </row>
    <row r="45" spans="1:7" s="8" customFormat="1" ht="18" customHeight="1" x14ac:dyDescent="0.35">
      <c r="A45" s="7"/>
      <c r="B45" s="543"/>
      <c r="C45" s="196"/>
      <c r="D45" s="196"/>
      <c r="E45" s="196"/>
      <c r="F45" s="505"/>
      <c r="G45" s="544"/>
    </row>
    <row r="46" spans="1:7" s="8" customFormat="1" ht="18" customHeight="1" x14ac:dyDescent="0.35">
      <c r="A46" s="7"/>
      <c r="B46" s="1035" t="s">
        <v>384</v>
      </c>
      <c r="C46" s="1036"/>
      <c r="D46" s="1036"/>
      <c r="E46" s="1036"/>
      <c r="F46" s="1037"/>
      <c r="G46" s="4"/>
    </row>
    <row r="47" spans="1:7" s="8" customFormat="1" ht="18" customHeight="1" x14ac:dyDescent="0.35">
      <c r="A47" s="7"/>
      <c r="B47" s="9" t="s">
        <v>385</v>
      </c>
      <c r="C47" s="458">
        <v>2020</v>
      </c>
      <c r="D47" s="458">
        <v>2021</v>
      </c>
      <c r="E47" s="458">
        <v>2022</v>
      </c>
      <c r="F47" s="522">
        <v>2023</v>
      </c>
      <c r="G47" s="4"/>
    </row>
    <row r="48" spans="1:7" s="8" customFormat="1" ht="18" customHeight="1" x14ac:dyDescent="0.35">
      <c r="A48" s="7"/>
      <c r="B48" s="327" t="s">
        <v>386</v>
      </c>
      <c r="C48" s="545">
        <v>39331</v>
      </c>
      <c r="D48" s="545">
        <v>33356</v>
      </c>
      <c r="E48" s="545">
        <v>38777</v>
      </c>
      <c r="F48" s="546">
        <v>42510</v>
      </c>
      <c r="G48" s="5"/>
    </row>
    <row r="49" spans="1:8" s="8" customFormat="1" ht="18" customHeight="1" x14ac:dyDescent="0.35">
      <c r="A49" s="7"/>
      <c r="B49" s="280" t="s">
        <v>387</v>
      </c>
      <c r="C49" s="541">
        <v>44065</v>
      </c>
      <c r="D49" s="541">
        <v>47327</v>
      </c>
      <c r="E49" s="541">
        <v>14318</v>
      </c>
      <c r="F49" s="542">
        <v>2298</v>
      </c>
      <c r="G49" s="5"/>
    </row>
    <row r="50" spans="1:8" s="8" customFormat="1" ht="18" customHeight="1" x14ac:dyDescent="0.35">
      <c r="A50" s="7"/>
      <c r="B50" s="543"/>
      <c r="C50" s="196"/>
      <c r="D50" s="196"/>
      <c r="E50" s="196"/>
      <c r="F50" s="505"/>
      <c r="G50" s="544"/>
    </row>
    <row r="51" spans="1:8" s="8" customFormat="1" ht="18" customHeight="1" x14ac:dyDescent="0.35">
      <c r="A51" s="7"/>
      <c r="B51" s="1035" t="s">
        <v>388</v>
      </c>
      <c r="C51" s="1036"/>
      <c r="D51" s="1036"/>
      <c r="E51" s="1036"/>
      <c r="F51" s="1037"/>
    </row>
    <row r="52" spans="1:8" s="8" customFormat="1" ht="18" customHeight="1" x14ac:dyDescent="0.35">
      <c r="A52" s="7"/>
      <c r="B52" s="9" t="s">
        <v>389</v>
      </c>
      <c r="C52" s="458" t="s">
        <v>390</v>
      </c>
      <c r="D52" s="458" t="s">
        <v>391</v>
      </c>
      <c r="E52" s="1091" t="s">
        <v>17</v>
      </c>
      <c r="F52" s="1280"/>
    </row>
    <row r="53" spans="1:8" s="8" customFormat="1" ht="18" customHeight="1" x14ac:dyDescent="0.35">
      <c r="A53" s="7"/>
      <c r="B53" s="523" t="s">
        <v>392</v>
      </c>
      <c r="C53" s="143">
        <v>0</v>
      </c>
      <c r="D53" s="143">
        <v>1</v>
      </c>
      <c r="E53" s="949" t="s">
        <v>393</v>
      </c>
      <c r="F53" s="843"/>
    </row>
    <row r="54" spans="1:8" s="8" customFormat="1" ht="18" customHeight="1" x14ac:dyDescent="0.35">
      <c r="A54" s="7"/>
      <c r="B54" s="523" t="s">
        <v>394</v>
      </c>
      <c r="C54" s="143">
        <v>0.95</v>
      </c>
      <c r="D54" s="143">
        <v>1.9319999999999999</v>
      </c>
      <c r="E54" s="949"/>
      <c r="F54" s="843"/>
    </row>
    <row r="55" spans="1:8" s="8" customFormat="1" ht="18" customHeight="1" x14ac:dyDescent="0.35">
      <c r="A55" s="7"/>
      <c r="B55" s="523" t="s">
        <v>395</v>
      </c>
      <c r="C55" s="547">
        <v>0.95</v>
      </c>
      <c r="D55" s="547">
        <v>0.98299999999999998</v>
      </c>
      <c r="E55" s="949"/>
      <c r="F55" s="843"/>
    </row>
    <row r="56" spans="1:8" s="8" customFormat="1" ht="18" customHeight="1" x14ac:dyDescent="0.35">
      <c r="A56" s="7"/>
      <c r="B56" s="400" t="s">
        <v>396</v>
      </c>
      <c r="C56" s="535">
        <v>25170</v>
      </c>
      <c r="D56" s="535">
        <v>42510</v>
      </c>
      <c r="E56" s="950"/>
      <c r="F56" s="844"/>
    </row>
    <row r="57" spans="1:8" ht="14.5" x14ac:dyDescent="0.35">
      <c r="B57" s="548"/>
      <c r="C57" s="548"/>
      <c r="D57" s="548"/>
      <c r="E57" s="548"/>
      <c r="G57" s="544"/>
    </row>
    <row r="58" spans="1:8" s="8" customFormat="1" ht="18" customHeight="1" x14ac:dyDescent="0.35">
      <c r="A58" s="7"/>
      <c r="B58" s="1246" t="s">
        <v>397</v>
      </c>
      <c r="C58" s="1247"/>
      <c r="D58" s="1247"/>
      <c r="E58" s="1247"/>
      <c r="F58" s="1248"/>
    </row>
    <row r="59" spans="1:8" s="17" customFormat="1" ht="16" customHeight="1" x14ac:dyDescent="0.35">
      <c r="A59" s="1"/>
      <c r="B59" s="506" t="s">
        <v>398</v>
      </c>
      <c r="C59" s="1249" t="s">
        <v>399</v>
      </c>
      <c r="D59" s="1249"/>
      <c r="E59" s="507" t="s">
        <v>80</v>
      </c>
      <c r="F59" s="508" t="s">
        <v>53</v>
      </c>
      <c r="G59" s="4"/>
      <c r="H59" s="4"/>
    </row>
    <row r="60" spans="1:8" ht="14.5" x14ac:dyDescent="0.35">
      <c r="B60" s="549" t="s">
        <v>400</v>
      </c>
      <c r="C60" s="1272" t="s">
        <v>401</v>
      </c>
      <c r="D60" s="1272"/>
      <c r="E60" s="1263" t="s">
        <v>402</v>
      </c>
      <c r="F60" s="1260" t="s">
        <v>68</v>
      </c>
    </row>
    <row r="61" spans="1:8" ht="14.5" x14ac:dyDescent="0.35">
      <c r="B61" s="549" t="s">
        <v>403</v>
      </c>
      <c r="C61" s="1272" t="s">
        <v>404</v>
      </c>
      <c r="D61" s="1272"/>
      <c r="E61" s="1263"/>
      <c r="F61" s="1260"/>
    </row>
    <row r="62" spans="1:8" ht="18" customHeight="1" x14ac:dyDescent="0.35">
      <c r="B62" s="551" t="s">
        <v>403</v>
      </c>
      <c r="C62" s="1273" t="s">
        <v>405</v>
      </c>
      <c r="D62" s="1273"/>
      <c r="E62" s="1264"/>
      <c r="F62" s="1261"/>
    </row>
    <row r="63" spans="1:8" ht="14.5" x14ac:dyDescent="0.35">
      <c r="B63" s="552" t="s">
        <v>406</v>
      </c>
      <c r="C63" s="1278" t="s">
        <v>407</v>
      </c>
      <c r="D63" s="1278" t="s">
        <v>407</v>
      </c>
      <c r="E63" s="1276" t="s">
        <v>408</v>
      </c>
      <c r="F63" s="1274" t="s">
        <v>63</v>
      </c>
    </row>
    <row r="64" spans="1:8" ht="14.5" x14ac:dyDescent="0.35">
      <c r="B64" s="553" t="s">
        <v>409</v>
      </c>
      <c r="C64" s="1272" t="s">
        <v>401</v>
      </c>
      <c r="D64" s="1272" t="s">
        <v>401</v>
      </c>
      <c r="E64" s="1263"/>
      <c r="F64" s="1260"/>
    </row>
    <row r="65" spans="2:7" ht="14.5" x14ac:dyDescent="0.35">
      <c r="B65" s="553" t="s">
        <v>406</v>
      </c>
      <c r="C65" s="1272" t="s">
        <v>407</v>
      </c>
      <c r="D65" s="1272" t="s">
        <v>407</v>
      </c>
      <c r="E65" s="1263" t="s">
        <v>410</v>
      </c>
      <c r="F65" s="1260"/>
    </row>
    <row r="66" spans="2:7" ht="14.5" x14ac:dyDescent="0.35">
      <c r="B66" s="554" t="s">
        <v>409</v>
      </c>
      <c r="C66" s="1279" t="s">
        <v>401</v>
      </c>
      <c r="D66" s="1279" t="s">
        <v>401</v>
      </c>
      <c r="E66" s="1277"/>
      <c r="F66" s="1275"/>
    </row>
    <row r="67" spans="2:7" ht="14.5" x14ac:dyDescent="0.35">
      <c r="B67" s="555" t="s">
        <v>411</v>
      </c>
      <c r="C67" s="1258" t="s">
        <v>407</v>
      </c>
      <c r="D67" s="1258" t="s">
        <v>407</v>
      </c>
      <c r="E67" s="1262" t="s">
        <v>412</v>
      </c>
      <c r="F67" s="1259" t="s">
        <v>57</v>
      </c>
    </row>
    <row r="68" spans="2:7" ht="14.5" x14ac:dyDescent="0.35">
      <c r="B68" s="549" t="s">
        <v>413</v>
      </c>
      <c r="C68" s="1272" t="s">
        <v>414</v>
      </c>
      <c r="D68" s="1272" t="s">
        <v>415</v>
      </c>
      <c r="E68" s="1263"/>
      <c r="F68" s="1260"/>
    </row>
    <row r="69" spans="2:7" ht="32.5" customHeight="1" x14ac:dyDescent="0.35">
      <c r="B69" s="551" t="s">
        <v>416</v>
      </c>
      <c r="C69" s="1273" t="s">
        <v>417</v>
      </c>
      <c r="D69" s="1273" t="s">
        <v>417</v>
      </c>
      <c r="E69" s="1264"/>
      <c r="F69" s="1261"/>
    </row>
    <row r="70" spans="2:7" ht="25" x14ac:dyDescent="0.35">
      <c r="B70" s="557" t="s">
        <v>418</v>
      </c>
      <c r="C70" s="1257" t="s">
        <v>419</v>
      </c>
      <c r="D70" s="1257" t="s">
        <v>419</v>
      </c>
      <c r="E70" s="558" t="s">
        <v>133</v>
      </c>
      <c r="F70" s="559" t="s">
        <v>61</v>
      </c>
    </row>
    <row r="71" spans="2:7" ht="31.75" customHeight="1" x14ac:dyDescent="0.35">
      <c r="B71" s="557" t="s">
        <v>420</v>
      </c>
      <c r="C71" s="1257" t="s">
        <v>421</v>
      </c>
      <c r="D71" s="1257" t="s">
        <v>421</v>
      </c>
      <c r="E71" s="558" t="s">
        <v>422</v>
      </c>
      <c r="F71" s="559" t="s">
        <v>112</v>
      </c>
    </row>
    <row r="72" spans="2:7" ht="75" x14ac:dyDescent="0.35">
      <c r="B72" s="555" t="s">
        <v>423</v>
      </c>
      <c r="C72" s="1258" t="s">
        <v>424</v>
      </c>
      <c r="D72" s="1258" t="s">
        <v>424</v>
      </c>
      <c r="E72" s="556" t="s">
        <v>425</v>
      </c>
      <c r="F72" s="1259" t="s">
        <v>58</v>
      </c>
    </row>
    <row r="73" spans="2:7" ht="14.5" customHeight="1" x14ac:dyDescent="0.35">
      <c r="B73" s="549" t="s">
        <v>426</v>
      </c>
      <c r="C73" s="1266" t="s">
        <v>427</v>
      </c>
      <c r="D73" s="1267"/>
      <c r="E73" s="550" t="s">
        <v>173</v>
      </c>
      <c r="F73" s="1260"/>
    </row>
    <row r="74" spans="2:7" ht="29.5" customHeight="1" x14ac:dyDescent="0.35">
      <c r="B74" s="549" t="s">
        <v>428</v>
      </c>
      <c r="C74" s="1268"/>
      <c r="D74" s="1269"/>
      <c r="E74" s="1263" t="s">
        <v>429</v>
      </c>
      <c r="F74" s="1260"/>
    </row>
    <row r="75" spans="2:7" ht="27" customHeight="1" x14ac:dyDescent="0.35">
      <c r="B75" s="549" t="s">
        <v>430</v>
      </c>
      <c r="C75" s="1268"/>
      <c r="D75" s="1269"/>
      <c r="E75" s="1263"/>
      <c r="F75" s="1260"/>
    </row>
    <row r="76" spans="2:7" ht="26" x14ac:dyDescent="0.35">
      <c r="B76" s="560" t="s">
        <v>431</v>
      </c>
      <c r="C76" s="1268"/>
      <c r="D76" s="1269"/>
      <c r="E76" s="1263"/>
      <c r="F76" s="1260"/>
    </row>
    <row r="77" spans="2:7" ht="27" customHeight="1" x14ac:dyDescent="0.35">
      <c r="B77" s="561" t="s">
        <v>432</v>
      </c>
      <c r="C77" s="1270"/>
      <c r="D77" s="1271"/>
      <c r="E77" s="562" t="s">
        <v>433</v>
      </c>
      <c r="F77" s="1265"/>
    </row>
    <row r="78" spans="2:7" ht="16" customHeight="1" x14ac:dyDescent="0.35">
      <c r="B78" s="196"/>
      <c r="C78" s="3"/>
      <c r="D78" s="3"/>
      <c r="E78" s="3"/>
    </row>
    <row r="79" spans="2:7" ht="67.400000000000006" customHeight="1" x14ac:dyDescent="0.35">
      <c r="B79" s="937" t="s">
        <v>434</v>
      </c>
      <c r="C79" s="937"/>
      <c r="D79" s="937"/>
      <c r="E79" s="937"/>
      <c r="F79" s="937"/>
      <c r="G79" s="937"/>
    </row>
    <row r="85" spans="3:3" ht="16" customHeight="1" x14ac:dyDescent="0.35">
      <c r="C85" s="4"/>
    </row>
    <row r="86" spans="3:3" ht="16" customHeight="1" x14ac:dyDescent="0.35">
      <c r="C86" s="4"/>
    </row>
    <row r="87" spans="3:3" ht="16" customHeight="1" x14ac:dyDescent="0.35">
      <c r="C87" s="4"/>
    </row>
    <row r="88" spans="3:3" ht="16" customHeight="1" x14ac:dyDescent="0.35">
      <c r="C88" s="4"/>
    </row>
    <row r="89" spans="3:3" ht="16" customHeight="1" x14ac:dyDescent="0.35">
      <c r="C89" s="4"/>
    </row>
    <row r="90" spans="3:3" ht="16" customHeight="1" x14ac:dyDescent="0.35">
      <c r="C90" s="4"/>
    </row>
    <row r="91" spans="3:3" ht="16" customHeight="1" x14ac:dyDescent="0.35">
      <c r="C91" s="4"/>
    </row>
    <row r="92" spans="3:3" ht="16" customHeight="1" x14ac:dyDescent="0.35">
      <c r="C92" s="4"/>
    </row>
    <row r="93" spans="3:3" ht="16" customHeight="1" x14ac:dyDescent="0.35">
      <c r="C93" s="4"/>
    </row>
    <row r="94" spans="3:3" ht="16" customHeight="1" x14ac:dyDescent="0.35">
      <c r="C94" s="4"/>
    </row>
    <row r="95" spans="3:3" ht="16" customHeight="1" x14ac:dyDescent="0.35">
      <c r="C95" s="4"/>
    </row>
    <row r="96" spans="3:3" ht="16" customHeight="1" x14ac:dyDescent="0.35">
      <c r="C96" s="4"/>
    </row>
    <row r="97" spans="3:3" ht="16" customHeight="1" x14ac:dyDescent="0.35">
      <c r="C97" s="4"/>
    </row>
    <row r="98" spans="3:3" ht="16" customHeight="1" x14ac:dyDescent="0.35">
      <c r="C98" s="4"/>
    </row>
    <row r="99" spans="3:3" ht="16" customHeight="1" x14ac:dyDescent="0.35">
      <c r="C99" s="4"/>
    </row>
    <row r="100" spans="3:3" ht="16" customHeight="1" x14ac:dyDescent="0.35">
      <c r="C100" s="4"/>
    </row>
    <row r="101" spans="3:3" ht="16" customHeight="1" x14ac:dyDescent="0.35">
      <c r="C101" s="4"/>
    </row>
    <row r="102" spans="3:3" ht="16" customHeight="1" x14ac:dyDescent="0.35">
      <c r="C102" s="4"/>
    </row>
    <row r="103" spans="3:3" ht="16" customHeight="1" x14ac:dyDescent="0.35">
      <c r="C103" s="4"/>
    </row>
    <row r="104" spans="3:3" ht="16" customHeight="1" x14ac:dyDescent="0.35">
      <c r="C104" s="4"/>
    </row>
    <row r="105" spans="3:3" ht="16" customHeight="1" x14ac:dyDescent="0.35">
      <c r="C105" s="4"/>
    </row>
    <row r="106" spans="3:3" ht="16" customHeight="1" x14ac:dyDescent="0.35">
      <c r="C106" s="4"/>
    </row>
    <row r="107" spans="3:3" ht="16" customHeight="1" x14ac:dyDescent="0.35">
      <c r="C107" s="4"/>
    </row>
  </sheetData>
  <sheetProtection algorithmName="SHA-512" hashValue="P4VimendULKH059kXFrdlJSyaGRA7Ca+H3DSdw36sGY3yxrlF4V42KiHgkocxtNLpAGQgnH8OGNrjdCwP+8mLQ==" saltValue="rLZDesuk0TAyTDdz/XDWdg==" spinCount="100000" sheet="1" objects="1" scenarios="1"/>
  <customSheetViews>
    <customSheetView guid="{2ED3A9CB-81A9-4973-8A42-E9BC13885177}" scale="52" showGridLines="0">
      <selection activeCell="J25" sqref="J25"/>
      <pageMargins left="0" right="0" top="0" bottom="0" header="0" footer="0"/>
      <pageSetup paperSize="9" orientation="portrait" r:id="rId1"/>
    </customSheetView>
  </customSheetViews>
  <mergeCells count="38">
    <mergeCell ref="C62:D62"/>
    <mergeCell ref="B51:F51"/>
    <mergeCell ref="E53:F56"/>
    <mergeCell ref="E52:F52"/>
    <mergeCell ref="B42:G42"/>
    <mergeCell ref="B46:F46"/>
    <mergeCell ref="C68:D68"/>
    <mergeCell ref="C69:D69"/>
    <mergeCell ref="C70:D70"/>
    <mergeCell ref="B58:F58"/>
    <mergeCell ref="F60:F62"/>
    <mergeCell ref="E60:E62"/>
    <mergeCell ref="F63:F66"/>
    <mergeCell ref="E63:E64"/>
    <mergeCell ref="E65:E66"/>
    <mergeCell ref="C63:D63"/>
    <mergeCell ref="C64:D64"/>
    <mergeCell ref="C65:D65"/>
    <mergeCell ref="C66:D66"/>
    <mergeCell ref="C59:D59"/>
    <mergeCell ref="C60:D60"/>
    <mergeCell ref="C61:D61"/>
    <mergeCell ref="B79:G79"/>
    <mergeCell ref="B16:G16"/>
    <mergeCell ref="G18:G29"/>
    <mergeCell ref="B5:G5"/>
    <mergeCell ref="G7:G14"/>
    <mergeCell ref="B31:G31"/>
    <mergeCell ref="G33:G36"/>
    <mergeCell ref="B38:G38"/>
    <mergeCell ref="C71:D71"/>
    <mergeCell ref="C72:D72"/>
    <mergeCell ref="F67:F69"/>
    <mergeCell ref="E67:E69"/>
    <mergeCell ref="E74:E76"/>
    <mergeCell ref="F72:F77"/>
    <mergeCell ref="C73:D77"/>
    <mergeCell ref="C67:D67"/>
  </mergeCells>
  <pageMargins left="0.511811024" right="0.511811024" top="0.78740157499999996" bottom="0.78740157499999996" header="0.31496062000000002" footer="0.31496062000000002"/>
  <pageSetup paperSize="9" orientation="portrait" r:id="rId2"/>
  <drawing r:id="rId3"/>
  <extLst>
    <ext xmlns:x14="http://schemas.microsoft.com/office/spreadsheetml/2009/9/main" uri="{78C0D931-6437-407d-A8EE-F0AAD7539E65}">
      <x14:conditionalFormattings>
        <x14:conditionalFormatting xmlns:xm="http://schemas.microsoft.com/office/excel/2006/main">
          <x14:cfRule type="iconSet" priority="1" id="{5BDB2CB9-2D9C-431A-838E-62EA3E0DD4F5}">
            <x14:iconSet iconSet="3Stars" custom="1">
              <x14:cfvo type="percent">
                <xm:f>0</xm:f>
              </x14:cfvo>
              <x14:cfvo type="num">
                <xm:f>0</xm:f>
              </x14:cfvo>
              <x14:cfvo type="num">
                <xm:f>0</xm:f>
              </x14:cfvo>
              <x14:cfIcon iconSet="3Stars" iconId="0"/>
              <x14:cfIcon iconSet="3Stars" iconId="0"/>
              <x14:cfIcon iconSet="3Stars" iconId="0"/>
            </x14:iconSet>
          </x14:cfRule>
          <xm:sqref>E8:F8 C13:F13 E20:F21 C27:F28</xm:sqref>
        </x14:conditionalFormatting>
      </x14:conditionalFormatting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B33F3D-298F-483F-A7CF-A159F18B8BF0}">
  <sheetPr>
    <tabColor rgb="FFC6AEF9"/>
  </sheetPr>
  <dimension ref="A1:R26"/>
  <sheetViews>
    <sheetView showGridLines="0" zoomScale="50" zoomScaleNormal="50" workbookViewId="0">
      <selection activeCell="G12" sqref="G12"/>
    </sheetView>
  </sheetViews>
  <sheetFormatPr defaultColWidth="9.1796875" defaultRowHeight="16" customHeight="1" x14ac:dyDescent="0.35"/>
  <cols>
    <col min="1" max="1" width="3.54296875" style="1" customWidth="1"/>
    <col min="2" max="2" width="78.54296875" style="2" customWidth="1"/>
    <col min="3" max="4" width="22.54296875" style="17" customWidth="1"/>
    <col min="5" max="5" width="11.81640625" style="1" customWidth="1"/>
    <col min="6" max="7" width="11.81640625" style="4" customWidth="1"/>
    <col min="8" max="8" width="13.81640625" style="4" customWidth="1"/>
    <col min="9" max="16384" width="9.1796875" style="4"/>
  </cols>
  <sheetData>
    <row r="1" spans="2:18" ht="21.65" customHeight="1" x14ac:dyDescent="0.35">
      <c r="J1" s="563"/>
    </row>
    <row r="2" spans="2:18" ht="21.65" customHeight="1" x14ac:dyDescent="0.35"/>
    <row r="3" spans="2:18" ht="21.65" customHeight="1" x14ac:dyDescent="0.35"/>
    <row r="4" spans="2:18" ht="22" customHeight="1" x14ac:dyDescent="0.35">
      <c r="R4" s="564"/>
    </row>
    <row r="5" spans="2:18" ht="18" customHeight="1" x14ac:dyDescent="0.35">
      <c r="B5" s="1246" t="s">
        <v>435</v>
      </c>
      <c r="C5" s="1247"/>
      <c r="D5" s="1248"/>
      <c r="E5" s="4"/>
      <c r="F5" s="565"/>
      <c r="H5" s="565"/>
      <c r="R5" s="564"/>
    </row>
    <row r="6" spans="2:18" ht="16" customHeight="1" x14ac:dyDescent="0.35">
      <c r="B6" s="506" t="s">
        <v>436</v>
      </c>
      <c r="C6" s="566" t="s">
        <v>437</v>
      </c>
      <c r="D6" s="567" t="s">
        <v>438</v>
      </c>
      <c r="E6" s="4"/>
      <c r="F6" s="568"/>
      <c r="G6" s="568"/>
      <c r="R6" s="564"/>
    </row>
    <row r="7" spans="2:18" ht="16" customHeight="1" x14ac:dyDescent="0.35">
      <c r="B7" s="569" t="s">
        <v>439</v>
      </c>
      <c r="C7" s="570" t="s">
        <v>440</v>
      </c>
      <c r="D7" s="571">
        <v>0.24390000000000001</v>
      </c>
      <c r="E7" s="4"/>
      <c r="F7" s="163"/>
      <c r="G7" s="505"/>
      <c r="J7" s="5"/>
      <c r="R7" s="564"/>
    </row>
    <row r="8" spans="2:18" ht="16" customHeight="1" x14ac:dyDescent="0.35">
      <c r="B8" s="569" t="s">
        <v>441</v>
      </c>
      <c r="C8" s="570" t="s">
        <v>442</v>
      </c>
      <c r="D8" s="572">
        <v>0.5121</v>
      </c>
      <c r="E8" s="4"/>
      <c r="F8" s="505"/>
      <c r="G8" s="505"/>
      <c r="J8" s="5"/>
      <c r="R8" s="564"/>
    </row>
    <row r="9" spans="2:18" ht="16" customHeight="1" x14ac:dyDescent="0.35">
      <c r="B9" s="569" t="s">
        <v>443</v>
      </c>
      <c r="C9" s="570" t="s">
        <v>444</v>
      </c>
      <c r="D9" s="572">
        <v>6.5299999999999997E-2</v>
      </c>
      <c r="E9" s="4"/>
      <c r="F9" s="505"/>
      <c r="G9" s="505"/>
      <c r="J9" s="5"/>
    </row>
    <row r="10" spans="2:18" ht="16" customHeight="1" x14ac:dyDescent="0.35">
      <c r="B10" s="569" t="s">
        <v>445</v>
      </c>
      <c r="C10" s="570" t="s">
        <v>446</v>
      </c>
      <c r="D10" s="572">
        <v>0.1323</v>
      </c>
      <c r="E10" s="4"/>
      <c r="F10" s="505"/>
      <c r="G10" s="505"/>
      <c r="J10" s="5"/>
    </row>
    <row r="11" spans="2:18" ht="16" customHeight="1" x14ac:dyDescent="0.35">
      <c r="B11" s="573" t="s">
        <v>447</v>
      </c>
      <c r="C11" s="574" t="s">
        <v>444</v>
      </c>
      <c r="D11" s="575">
        <v>4.65E-2</v>
      </c>
      <c r="E11" s="4"/>
      <c r="F11" s="576"/>
      <c r="G11" s="576"/>
      <c r="J11" s="577"/>
    </row>
    <row r="12" spans="2:18" ht="16" customHeight="1" x14ac:dyDescent="0.35">
      <c r="B12" s="578"/>
      <c r="C12" s="579"/>
      <c r="D12" s="580"/>
      <c r="E12" s="581"/>
      <c r="F12" s="576"/>
      <c r="G12" s="576"/>
      <c r="J12" s="577"/>
    </row>
    <row r="13" spans="2:18" ht="16" customHeight="1" x14ac:dyDescent="0.35">
      <c r="B13" s="1246" t="s">
        <v>448</v>
      </c>
      <c r="C13" s="1248"/>
      <c r="D13" s="4"/>
      <c r="E13" s="4"/>
      <c r="J13" s="582"/>
      <c r="K13" s="583"/>
      <c r="L13" s="583"/>
      <c r="M13" s="583"/>
      <c r="N13" s="583"/>
      <c r="O13" s="583"/>
      <c r="P13" s="583"/>
    </row>
    <row r="14" spans="2:18" ht="16" customHeight="1" x14ac:dyDescent="0.35">
      <c r="B14" s="506" t="s">
        <v>449</v>
      </c>
      <c r="C14" s="567" t="s">
        <v>450</v>
      </c>
      <c r="D14" s="4"/>
      <c r="J14" s="582"/>
      <c r="K14" s="583"/>
      <c r="L14" s="583"/>
      <c r="M14" s="583"/>
      <c r="N14" s="583"/>
      <c r="O14" s="583"/>
      <c r="P14" s="583"/>
    </row>
    <row r="15" spans="2:18" ht="16" customHeight="1" x14ac:dyDescent="0.35">
      <c r="B15" s="569" t="s">
        <v>451</v>
      </c>
      <c r="C15" s="572">
        <v>0.52</v>
      </c>
      <c r="D15" s="4"/>
    </row>
    <row r="16" spans="2:18" ht="16" customHeight="1" x14ac:dyDescent="0.35">
      <c r="B16" s="573" t="s">
        <v>452</v>
      </c>
      <c r="C16" s="584">
        <v>0.48</v>
      </c>
      <c r="D16" s="4"/>
    </row>
    <row r="17" spans="2:18" ht="16" customHeight="1" x14ac:dyDescent="0.35">
      <c r="B17" s="578"/>
      <c r="C17" s="585"/>
      <c r="D17" s="581"/>
    </row>
    <row r="18" spans="2:18" ht="16" customHeight="1" x14ac:dyDescent="0.35">
      <c r="B18" s="578"/>
      <c r="C18" s="585"/>
      <c r="D18" s="581"/>
    </row>
    <row r="19" spans="2:18" ht="184.5" customHeight="1" x14ac:dyDescent="0.35">
      <c r="B19" s="1281" t="s">
        <v>453</v>
      </c>
      <c r="C19" s="1282"/>
      <c r="D19" s="1282"/>
      <c r="E19" s="586"/>
      <c r="F19" s="586"/>
      <c r="G19" s="586"/>
      <c r="H19" s="586"/>
    </row>
    <row r="20" spans="2:18" ht="16" customHeight="1" x14ac:dyDescent="0.35">
      <c r="F20" s="565"/>
      <c r="G20" s="565"/>
      <c r="H20" s="565"/>
      <c r="R20" s="564"/>
    </row>
    <row r="21" spans="2:18" ht="16" customHeight="1" x14ac:dyDescent="0.35">
      <c r="F21" s="568"/>
      <c r="G21" s="568"/>
      <c r="R21" s="564"/>
    </row>
    <row r="22" spans="2:18" ht="16" customHeight="1" x14ac:dyDescent="0.35">
      <c r="F22" s="163"/>
      <c r="G22" s="505"/>
      <c r="J22" s="5"/>
      <c r="R22" s="564"/>
    </row>
    <row r="23" spans="2:18" ht="16" customHeight="1" x14ac:dyDescent="0.35">
      <c r="F23" s="505"/>
      <c r="G23" s="505"/>
      <c r="J23" s="5"/>
      <c r="R23" s="564"/>
    </row>
    <row r="24" spans="2:18" ht="16" customHeight="1" x14ac:dyDescent="0.35">
      <c r="F24" s="505"/>
      <c r="G24" s="505"/>
      <c r="J24" s="5"/>
    </row>
    <row r="25" spans="2:18" ht="16" customHeight="1" x14ac:dyDescent="0.35">
      <c r="F25" s="505"/>
      <c r="G25" s="505"/>
      <c r="J25" s="5"/>
    </row>
    <row r="26" spans="2:18" ht="16" customHeight="1" x14ac:dyDescent="0.35">
      <c r="F26" s="576"/>
      <c r="G26" s="576"/>
      <c r="J26" s="577"/>
    </row>
  </sheetData>
  <sheetProtection algorithmName="SHA-512" hashValue="YKbQqUZB1PowQfNnStCJTtiQDt0ZVKZ2X91Db+7lNTNnF1dJiXMAKuyRw0TBzRh41UOBNWf2jwFlAL4b8L2Vng==" saltValue="vqYYDnHfc4Z8PMMC3YZLpA==" spinCount="100000" sheet="1" objects="1" scenarios="1"/>
  <customSheetViews>
    <customSheetView guid="{2ED3A9CB-81A9-4973-8A42-E9BC13885177}" scale="61" showGridLines="0">
      <selection activeCell="E23" sqref="E23"/>
      <pageMargins left="0" right="0" top="0" bottom="0" header="0" footer="0"/>
    </customSheetView>
  </customSheetViews>
  <mergeCells count="3">
    <mergeCell ref="B5:D5"/>
    <mergeCell ref="B13:C13"/>
    <mergeCell ref="B19:D19"/>
  </mergeCells>
  <pageMargins left="0.511811024" right="0.511811024" top="0.78740157499999996" bottom="0.78740157499999996" header="0.31496062000000002" footer="0.31496062000000002"/>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4D3E07-BCCB-4413-BA8C-B9E0557CF6F0}">
  <sheetPr>
    <tabColor rgb="FFC6AEF9"/>
  </sheetPr>
  <dimension ref="A1:G49"/>
  <sheetViews>
    <sheetView showGridLines="0" zoomScale="50" zoomScaleNormal="50" workbookViewId="0">
      <selection activeCell="G11" sqref="G11"/>
    </sheetView>
  </sheetViews>
  <sheetFormatPr defaultColWidth="9.1796875" defaultRowHeight="16" customHeight="1" x14ac:dyDescent="0.35"/>
  <cols>
    <col min="1" max="1" width="3.54296875" style="1" customWidth="1"/>
    <col min="2" max="2" width="78.54296875" style="2" customWidth="1"/>
    <col min="3" max="3" width="19.54296875" style="17" customWidth="1"/>
    <col min="4" max="4" width="24.81640625" style="1" customWidth="1"/>
    <col min="5" max="6" width="11.81640625" style="4" customWidth="1"/>
    <col min="7" max="7" width="13.81640625" style="4" customWidth="1"/>
    <col min="8" max="16384" width="9.1796875" style="4"/>
  </cols>
  <sheetData>
    <row r="1" spans="1:6" ht="21.65" customHeight="1" x14ac:dyDescent="0.35"/>
    <row r="2" spans="1:6" ht="21.65" customHeight="1" x14ac:dyDescent="0.35"/>
    <row r="3" spans="1:6" ht="21.65" customHeight="1" x14ac:dyDescent="0.35"/>
    <row r="4" spans="1:6" ht="22" customHeight="1" x14ac:dyDescent="0.35"/>
    <row r="5" spans="1:6" ht="18" customHeight="1" x14ac:dyDescent="0.35">
      <c r="B5" s="1035" t="s">
        <v>454</v>
      </c>
      <c r="C5" s="1036"/>
      <c r="D5" s="1037"/>
    </row>
    <row r="6" spans="1:6" ht="16" customHeight="1" x14ac:dyDescent="0.35">
      <c r="B6" s="521" t="s">
        <v>132</v>
      </c>
      <c r="C6" s="466">
        <v>2023</v>
      </c>
      <c r="D6" s="496" t="s">
        <v>17</v>
      </c>
    </row>
    <row r="7" spans="1:6" ht="16" customHeight="1" x14ac:dyDescent="0.35">
      <c r="B7" s="587" t="s">
        <v>455</v>
      </c>
      <c r="C7" s="588" t="s">
        <v>456</v>
      </c>
      <c r="D7" s="1283" t="s">
        <v>457</v>
      </c>
    </row>
    <row r="8" spans="1:6" ht="16" customHeight="1" x14ac:dyDescent="0.35">
      <c r="B8" s="587" t="s">
        <v>458</v>
      </c>
      <c r="C8" s="537">
        <v>85</v>
      </c>
      <c r="D8" s="1283"/>
    </row>
    <row r="9" spans="1:6" ht="16" customHeight="1" x14ac:dyDescent="0.35">
      <c r="B9" s="587" t="s">
        <v>459</v>
      </c>
      <c r="C9" s="589">
        <v>0.15</v>
      </c>
      <c r="D9" s="1283"/>
    </row>
    <row r="10" spans="1:6" ht="16" customHeight="1" x14ac:dyDescent="0.35">
      <c r="B10" s="590" t="s">
        <v>460</v>
      </c>
      <c r="C10" s="591">
        <v>0</v>
      </c>
      <c r="D10" s="1284"/>
    </row>
    <row r="11" spans="1:6" ht="16" customHeight="1" x14ac:dyDescent="0.35">
      <c r="F11" s="5"/>
    </row>
    <row r="12" spans="1:6" s="8" customFormat="1" ht="18" customHeight="1" x14ac:dyDescent="0.35">
      <c r="A12" s="7"/>
      <c r="B12" s="1035" t="s">
        <v>461</v>
      </c>
      <c r="C12" s="1037"/>
      <c r="F12" s="548"/>
    </row>
    <row r="13" spans="1:6" ht="16" customHeight="1" x14ac:dyDescent="0.35">
      <c r="B13" s="9" t="s">
        <v>132</v>
      </c>
      <c r="C13" s="466">
        <v>2023</v>
      </c>
      <c r="D13" s="4"/>
      <c r="F13" s="548"/>
    </row>
    <row r="14" spans="1:6" ht="16" customHeight="1" x14ac:dyDescent="0.35">
      <c r="B14" s="18" t="s">
        <v>462</v>
      </c>
      <c r="C14" s="592" t="s">
        <v>463</v>
      </c>
      <c r="D14" s="4"/>
      <c r="F14" s="593"/>
    </row>
    <row r="15" spans="1:6" ht="16" customHeight="1" x14ac:dyDescent="0.35">
      <c r="B15" s="29" t="s">
        <v>464</v>
      </c>
      <c r="C15" s="594">
        <v>0.33</v>
      </c>
      <c r="D15" s="4"/>
      <c r="F15" s="5"/>
    </row>
    <row r="16" spans="1:6" ht="16" customHeight="1" x14ac:dyDescent="0.35">
      <c r="D16" s="4"/>
      <c r="F16" s="5"/>
    </row>
    <row r="17" spans="1:7" s="8" customFormat="1" ht="18" customHeight="1" x14ac:dyDescent="0.35">
      <c r="A17" s="7"/>
      <c r="B17" s="1035" t="s">
        <v>465</v>
      </c>
      <c r="C17" s="1037"/>
      <c r="F17" s="595"/>
    </row>
    <row r="18" spans="1:7" ht="14.5" x14ac:dyDescent="0.35">
      <c r="B18" s="9" t="s">
        <v>132</v>
      </c>
      <c r="C18" s="466">
        <v>2023</v>
      </c>
      <c r="D18" s="4"/>
      <c r="F18" s="548"/>
    </row>
    <row r="19" spans="1:7" ht="14.5" x14ac:dyDescent="0.35">
      <c r="B19" s="13" t="s">
        <v>466</v>
      </c>
      <c r="C19" s="592" t="s">
        <v>467</v>
      </c>
      <c r="D19" s="4"/>
      <c r="F19" s="548"/>
    </row>
    <row r="20" spans="1:7" ht="14.5" x14ac:dyDescent="0.35">
      <c r="B20" s="596" t="s">
        <v>468</v>
      </c>
      <c r="C20" s="597">
        <v>0.27</v>
      </c>
      <c r="D20" s="4"/>
      <c r="F20" s="5"/>
    </row>
    <row r="21" spans="1:7" ht="14.5" x14ac:dyDescent="0.35">
      <c r="B21" s="598"/>
      <c r="D21" s="4"/>
      <c r="F21" s="5"/>
    </row>
    <row r="22" spans="1:7" s="8" customFormat="1" ht="18" customHeight="1" x14ac:dyDescent="0.35">
      <c r="A22" s="7"/>
      <c r="B22" s="1035" t="s">
        <v>469</v>
      </c>
      <c r="C22" s="1037"/>
      <c r="F22" s="32"/>
    </row>
    <row r="23" spans="1:7" ht="14.5" x14ac:dyDescent="0.35">
      <c r="B23" s="9" t="s">
        <v>132</v>
      </c>
      <c r="C23" s="466">
        <v>2023</v>
      </c>
      <c r="D23" s="4"/>
    </row>
    <row r="24" spans="1:7" ht="14.5" x14ac:dyDescent="0.35">
      <c r="B24" s="280" t="s">
        <v>470</v>
      </c>
      <c r="C24" s="594">
        <v>0.1</v>
      </c>
      <c r="D24" s="4"/>
      <c r="F24" s="5"/>
    </row>
    <row r="25" spans="1:7" ht="16" customHeight="1" x14ac:dyDescent="0.35">
      <c r="D25" s="4"/>
    </row>
    <row r="26" spans="1:7" ht="172.5" customHeight="1" x14ac:dyDescent="0.35">
      <c r="B26" s="1138" t="s">
        <v>471</v>
      </c>
      <c r="C26" s="1138"/>
      <c r="D26" s="1138"/>
      <c r="E26" s="1138"/>
      <c r="F26" s="1138"/>
      <c r="G26" s="1138"/>
    </row>
    <row r="27" spans="1:7" ht="14.5" x14ac:dyDescent="0.35">
      <c r="B27" s="598"/>
      <c r="D27" s="544"/>
      <c r="F27" s="5"/>
    </row>
    <row r="28" spans="1:7" ht="14.5" x14ac:dyDescent="0.35">
      <c r="B28" s="598"/>
      <c r="D28" s="544"/>
      <c r="F28" s="5"/>
    </row>
    <row r="29" spans="1:7" ht="14.5" x14ac:dyDescent="0.35">
      <c r="B29" s="598"/>
      <c r="D29" s="544"/>
      <c r="F29" s="5"/>
    </row>
    <row r="30" spans="1:7" ht="14.5" x14ac:dyDescent="0.35">
      <c r="D30" s="544"/>
      <c r="F30" s="5"/>
    </row>
    <row r="31" spans="1:7" ht="16" customHeight="1" x14ac:dyDescent="0.35">
      <c r="B31" s="548"/>
    </row>
    <row r="32" spans="1:7" ht="16" customHeight="1" x14ac:dyDescent="0.35">
      <c r="B32" s="548"/>
    </row>
    <row r="33" spans="2:2" ht="16" customHeight="1" x14ac:dyDescent="0.35">
      <c r="B33" s="548"/>
    </row>
    <row r="34" spans="2:2" ht="16" customHeight="1" x14ac:dyDescent="0.35">
      <c r="B34" s="548"/>
    </row>
    <row r="35" spans="2:2" ht="16" customHeight="1" x14ac:dyDescent="0.35">
      <c r="B35" s="599"/>
    </row>
    <row r="36" spans="2:2" ht="16" customHeight="1" x14ac:dyDescent="0.35">
      <c r="B36" s="599"/>
    </row>
    <row r="37" spans="2:2" ht="16" customHeight="1" x14ac:dyDescent="0.35">
      <c r="B37" s="599"/>
    </row>
    <row r="38" spans="2:2" ht="16" customHeight="1" x14ac:dyDescent="0.35">
      <c r="B38" s="599"/>
    </row>
    <row r="39" spans="2:2" ht="16" customHeight="1" x14ac:dyDescent="0.35">
      <c r="B39" s="599"/>
    </row>
    <row r="40" spans="2:2" ht="16" customHeight="1" x14ac:dyDescent="0.35">
      <c r="B40" s="599"/>
    </row>
    <row r="41" spans="2:2" ht="16" customHeight="1" x14ac:dyDescent="0.35">
      <c r="B41" s="599"/>
    </row>
    <row r="42" spans="2:2" ht="16" customHeight="1" x14ac:dyDescent="0.35">
      <c r="B42" s="599"/>
    </row>
    <row r="43" spans="2:2" ht="16" customHeight="1" x14ac:dyDescent="0.35">
      <c r="B43" s="599"/>
    </row>
    <row r="44" spans="2:2" ht="16" customHeight="1" x14ac:dyDescent="0.35">
      <c r="B44" s="599"/>
    </row>
    <row r="45" spans="2:2" ht="16" customHeight="1" x14ac:dyDescent="0.35">
      <c r="B45" s="599"/>
    </row>
    <row r="46" spans="2:2" ht="16" customHeight="1" x14ac:dyDescent="0.35">
      <c r="B46" s="599"/>
    </row>
    <row r="47" spans="2:2" ht="16" customHeight="1" x14ac:dyDescent="0.35">
      <c r="B47" s="599"/>
    </row>
    <row r="48" spans="2:2" ht="16" customHeight="1" x14ac:dyDescent="0.35">
      <c r="B48" s="548"/>
    </row>
    <row r="49" spans="2:2" ht="16" customHeight="1" x14ac:dyDescent="0.35">
      <c r="B49" s="548"/>
    </row>
  </sheetData>
  <sheetProtection algorithmName="SHA-512" hashValue="zsP3swis+JLsV4J/dmHd8jQ60aQM5go3B0LB9U/erjBRVG70gNo4j9QW+lvoVNQM/8xJWw313eNPteoWMcaNJg==" saltValue="NVjORSkC3ti1mdfS1MStWg==" spinCount="100000" sheet="1" objects="1" scenarios="1"/>
  <customSheetViews>
    <customSheetView guid="{2ED3A9CB-81A9-4973-8A42-E9BC13885177}" scale="73" showGridLines="0" hiddenRows="1">
      <selection activeCell="T16" sqref="T16"/>
      <pageMargins left="0" right="0" top="0" bottom="0" header="0" footer="0"/>
    </customSheetView>
  </customSheetViews>
  <mergeCells count="6">
    <mergeCell ref="B26:G26"/>
    <mergeCell ref="B22:C22"/>
    <mergeCell ref="B17:C17"/>
    <mergeCell ref="B12:C12"/>
    <mergeCell ref="B5:D5"/>
    <mergeCell ref="D7:D10"/>
  </mergeCells>
  <pageMargins left="0.511811024" right="0.511811024" top="0.78740157499999996" bottom="0.78740157499999996" header="0.31496062000000002" footer="0.31496062000000002"/>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42731D-87C5-4565-B036-9A43EB79B361}">
  <sheetPr>
    <tabColor rgb="FF16A837"/>
  </sheetPr>
  <dimension ref="A5:F28"/>
  <sheetViews>
    <sheetView showGridLines="0" topLeftCell="A6" zoomScale="50" zoomScaleNormal="50" workbookViewId="0">
      <selection activeCell="D15" sqref="D15"/>
    </sheetView>
  </sheetViews>
  <sheetFormatPr defaultColWidth="9.1796875" defaultRowHeight="14.5" x14ac:dyDescent="0.35"/>
  <cols>
    <col min="1" max="1" width="4.453125" style="4" customWidth="1"/>
    <col min="2" max="2" width="1.81640625" style="4" customWidth="1"/>
    <col min="3" max="3" width="18" style="4" bestFit="1" customWidth="1"/>
    <col min="4" max="4" width="101.1796875" style="4" customWidth="1"/>
    <col min="5" max="5" width="78.1796875" style="4" customWidth="1"/>
    <col min="6" max="16384" width="9.1796875" style="4"/>
  </cols>
  <sheetData>
    <row r="5" spans="1:6" ht="30.65" customHeight="1" x14ac:dyDescent="0.35"/>
    <row r="6" spans="1:6" s="92" customFormat="1" ht="20.5" customHeight="1" x14ac:dyDescent="0.35">
      <c r="A6" s="1"/>
      <c r="B6" s="600"/>
      <c r="C6" s="601" t="s">
        <v>15</v>
      </c>
      <c r="D6" s="601" t="s">
        <v>16</v>
      </c>
      <c r="E6" s="602" t="s">
        <v>17</v>
      </c>
      <c r="F6" s="1"/>
    </row>
    <row r="7" spans="1:6" s="116" customFormat="1" ht="20.5" customHeight="1" x14ac:dyDescent="0.35">
      <c r="A7" s="7"/>
      <c r="B7" s="603"/>
      <c r="C7" s="1285" t="s">
        <v>472</v>
      </c>
      <c r="D7" s="131" t="str">
        <f>'Site management'!B5</f>
        <v>Table 1 - Environmental management system</v>
      </c>
      <c r="E7" s="604" t="str">
        <f>'Site management'!G7</f>
        <v>FTSE EPR28</v>
      </c>
      <c r="F7" s="7"/>
    </row>
    <row r="8" spans="1:6" s="116" customFormat="1" ht="20.5" customHeight="1" x14ac:dyDescent="0.35">
      <c r="A8" s="7"/>
      <c r="B8" s="603"/>
      <c r="C8" s="1286"/>
      <c r="D8" s="605" t="str">
        <f>'Site management'!B9</f>
        <v>Table 2 - Links to Environmental Impact Assessments available on third-party websites</v>
      </c>
      <c r="E8" s="606" t="s">
        <v>20</v>
      </c>
      <c r="F8" s="7"/>
    </row>
    <row r="9" spans="1:6" s="116" customFormat="1" ht="20.5" customHeight="1" x14ac:dyDescent="0.35">
      <c r="A9" s="7"/>
      <c r="B9" s="603"/>
      <c r="C9" s="1287" t="s">
        <v>473</v>
      </c>
      <c r="D9" s="131" t="str">
        <f>Emissions!B5</f>
        <v>Table 1 - GHG emissions per scope - Equity adjusted (1000 metric tons CO2e)</v>
      </c>
      <c r="E9" s="604" t="str">
        <f>Emissions!H7</f>
        <v>GRI 305-1 / 
GRI 305-2 / 
GRI 305-3 / 
GRI 305-4</v>
      </c>
      <c r="F9" s="7"/>
    </row>
    <row r="10" spans="1:6" s="116" customFormat="1" ht="20.5" customHeight="1" x14ac:dyDescent="0.35">
      <c r="A10" s="7"/>
      <c r="B10" s="603"/>
      <c r="C10" s="1288"/>
      <c r="D10" s="127" t="str">
        <f>LEFT(Emissions!B13,LEN(Emissions!B13)-1)</f>
        <v>Table 2 - Scope 1 GHG emissions by type of source and gas - Equity adjusted (1000 metric tons CO2e)</v>
      </c>
      <c r="E10" s="607" t="str">
        <f>Emissions!H15</f>
        <v>GRI 305-1 / 
SASB IF-EU-110a.1</v>
      </c>
      <c r="F10" s="7"/>
    </row>
    <row r="11" spans="1:6" s="116" customFormat="1" ht="20.5" customHeight="1" x14ac:dyDescent="0.35">
      <c r="A11" s="7"/>
      <c r="B11" s="603"/>
      <c r="C11" s="1288"/>
      <c r="D11" s="127" t="str">
        <f>Emissions!B22</f>
        <v>Table 3 - Scope 1 biogenic CO2 emissions - Equity adjusted (1000 metric tons CO2e)</v>
      </c>
      <c r="E11" s="607" t="str">
        <f>Emissions!H24</f>
        <v>GRI 305-1</v>
      </c>
      <c r="F11" s="7"/>
    </row>
    <row r="12" spans="1:6" s="116" customFormat="1" ht="20.5" customHeight="1" x14ac:dyDescent="0.35">
      <c r="A12" s="7"/>
      <c r="B12" s="603"/>
      <c r="C12" s="1288"/>
      <c r="D12" s="127" t="str">
        <f>LEFT(Emissions!B28,LEN(Emissions!B28)-1)</f>
        <v xml:space="preserve">Table 4 - Scope 2 GHG emissions by type of method - Equity adjusted (1000 metric tons of CO2e) </v>
      </c>
      <c r="E12" s="607" t="str">
        <f>Emissions!H30</f>
        <v>GRI 305-2</v>
      </c>
      <c r="F12" s="7"/>
    </row>
    <row r="13" spans="1:6" s="116" customFormat="1" ht="20.5" customHeight="1" x14ac:dyDescent="0.35">
      <c r="A13" s="7"/>
      <c r="B13" s="603"/>
      <c r="C13" s="1288"/>
      <c r="D13" s="127" t="str">
        <f>LEFT(Emissions!B33,LEN(Emissions!B33)-1)</f>
        <v xml:space="preserve">Table 5 - Scope 3 emissions by category - Equity adjusted (1000 metric tons CO2e) </v>
      </c>
      <c r="E13" s="607" t="str">
        <f>Emissions!H35</f>
        <v>GRI 305-3 / 
SASB IF-EU-110a.2</v>
      </c>
      <c r="F13" s="7"/>
    </row>
    <row r="14" spans="1:6" s="116" customFormat="1" ht="20.5" customHeight="1" x14ac:dyDescent="0.35">
      <c r="A14" s="7"/>
      <c r="B14" s="603"/>
      <c r="C14" s="1288"/>
      <c r="D14" s="127" t="str">
        <f>LEFT(Emissions!B42,LEN(Emissions!B42)-1)</f>
        <v xml:space="preserve">Table 6 - Percentage of emissions covered under emissions limiting 
and reporting regulations </v>
      </c>
      <c r="E14" s="607" t="str">
        <f>Emissions!E44</f>
        <v>SASB IF-EU-110a.1</v>
      </c>
      <c r="F14" s="7"/>
    </row>
    <row r="15" spans="1:6" s="116" customFormat="1" ht="20.5" customHeight="1" x14ac:dyDescent="0.35">
      <c r="A15" s="7"/>
      <c r="B15" s="603"/>
      <c r="C15" s="1289"/>
      <c r="D15" s="127" t="str">
        <f>LEFT(Emissions!B47,LEN(Emissions!B47)-1)</f>
        <v xml:space="preserve">Table 7 - Other emissions - Equity adjusted (metric tons) </v>
      </c>
      <c r="E15" s="607" t="s">
        <v>20</v>
      </c>
      <c r="F15" s="7"/>
    </row>
    <row r="16" spans="1:6" s="116" customFormat="1" ht="20.5" customHeight="1" x14ac:dyDescent="0.35">
      <c r="A16" s="7"/>
      <c r="B16" s="603"/>
      <c r="C16" s="1285" t="s">
        <v>474</v>
      </c>
      <c r="D16" s="123" t="str">
        <f>'Energy consumption'!B5</f>
        <v>Table 1 - Energy use and intensity</v>
      </c>
      <c r="E16" s="604" t="str">
        <f>'Energy consumption'!I7</f>
        <v>GRI 302-1 / 
GRI 302-3</v>
      </c>
      <c r="F16" s="7"/>
    </row>
    <row r="17" spans="1:6" s="116" customFormat="1" ht="41.15" customHeight="1" x14ac:dyDescent="0.35">
      <c r="A17" s="7"/>
      <c r="B17" s="603"/>
      <c r="C17" s="1286"/>
      <c r="D17" s="123" t="str">
        <f>LEFT('Energy consumption'!B26,LEN('Energy consumption'!B26)-1)</f>
        <v>Table 2 - Total fuel consumption within the organization from non-renewable sources 
by type of fuel  - Equity adjusted (tons)</v>
      </c>
      <c r="E17" s="607" t="str">
        <f>'Energy consumption'!I28</f>
        <v>GRI 301-1 / 
FTSE EPR11</v>
      </c>
      <c r="F17" s="7"/>
    </row>
    <row r="18" spans="1:6" s="116" customFormat="1" ht="20.5" customHeight="1" x14ac:dyDescent="0.35">
      <c r="A18" s="7"/>
      <c r="B18" s="603"/>
      <c r="C18" s="608" t="s">
        <v>475</v>
      </c>
      <c r="D18" s="609" t="str">
        <f>Biodiversity!B5</f>
        <v>Table 1 - Biodiversity exposure and assessment</v>
      </c>
      <c r="E18" s="610" t="s">
        <v>20</v>
      </c>
      <c r="F18" s="7"/>
    </row>
    <row r="19" spans="1:6" s="116" customFormat="1" ht="20.5" customHeight="1" x14ac:dyDescent="0.35">
      <c r="A19" s="7"/>
      <c r="B19" s="603"/>
      <c r="C19" s="1287" t="s">
        <v>476</v>
      </c>
      <c r="D19" s="131" t="str">
        <f>Water!B5</f>
        <v>Table 1 - Water withdrawal, discharge and consumption - Equity adjusted (million m3)</v>
      </c>
      <c r="E19" s="604" t="s">
        <v>477</v>
      </c>
      <c r="F19" s="7"/>
    </row>
    <row r="20" spans="1:6" s="116" customFormat="1" ht="20.5" customHeight="1" x14ac:dyDescent="0.35">
      <c r="A20" s="7"/>
      <c r="B20" s="603"/>
      <c r="C20" s="1288"/>
      <c r="D20" s="127" t="str">
        <f>LEFT(Water!B20,LEN(Water!B20)-1)</f>
        <v>Table 2 - Water stressed areas</v>
      </c>
      <c r="E20" s="607" t="s">
        <v>478</v>
      </c>
      <c r="F20" s="611"/>
    </row>
    <row r="21" spans="1:6" s="116" customFormat="1" ht="20.5" customHeight="1" x14ac:dyDescent="0.35">
      <c r="A21" s="7"/>
      <c r="B21" s="603"/>
      <c r="C21" s="1288"/>
      <c r="D21" s="127" t="str">
        <f>Water!B24</f>
        <v>Table 3 - Water withdrawal, discharge and consumption in water stressed areas - Equity adjusted (m3)</v>
      </c>
      <c r="E21" s="607" t="s">
        <v>477</v>
      </c>
      <c r="F21" s="611"/>
    </row>
    <row r="22" spans="1:6" s="116" customFormat="1" ht="20.5" customHeight="1" x14ac:dyDescent="0.35">
      <c r="A22" s="7"/>
      <c r="B22" s="603"/>
      <c r="C22" s="1288"/>
      <c r="D22" s="127" t="str">
        <f>LEFT(Water!B38,LEN(Water!B38)-1)</f>
        <v>Table 4 - Water withdrawal from 
alternative water sources (%)</v>
      </c>
      <c r="E22" s="607" t="s">
        <v>20</v>
      </c>
      <c r="F22" s="7"/>
    </row>
    <row r="23" spans="1:6" s="116" customFormat="1" ht="20.5" customHeight="1" x14ac:dyDescent="0.35">
      <c r="A23" s="7"/>
      <c r="B23" s="603"/>
      <c r="C23" s="1289"/>
      <c r="D23" s="127" t="str">
        <f>Water!B42</f>
        <v>Table 5 - Water recycled/reused (%)</v>
      </c>
      <c r="E23" s="606" t="s">
        <v>20</v>
      </c>
      <c r="F23" s="7"/>
    </row>
    <row r="24" spans="1:6" s="116" customFormat="1" ht="20.5" customHeight="1" x14ac:dyDescent="0.35">
      <c r="A24" s="7"/>
      <c r="B24" s="603"/>
      <c r="C24" s="1287" t="s">
        <v>479</v>
      </c>
      <c r="D24" s="131" t="str">
        <f>Waste!B5</f>
        <v>Table 1 - Total weight of waste generated by composition of the waste (metric tons) - Equity adjusted</v>
      </c>
      <c r="E24" s="604" t="str">
        <f>Waste!L7</f>
        <v>GRI 306-3</v>
      </c>
      <c r="F24" s="7"/>
    </row>
    <row r="25" spans="1:6" s="116" customFormat="1" ht="20.5" customHeight="1" x14ac:dyDescent="0.35">
      <c r="A25" s="7"/>
      <c r="B25" s="603"/>
      <c r="C25" s="1288"/>
      <c r="D25" s="127" t="str">
        <f>LEFT(Waste!B12,LEN(Waste!B12)-3)</f>
        <v xml:space="preserve">Table 2 - CCRs (coal combustion residuals) waste by type of disposal (metric tons) - Equity adjusted </v>
      </c>
      <c r="E25" s="607" t="str">
        <f>Waste!L15</f>
        <v>GRI 306-4 / 
GRI 306-5 / 
SASB IF-EU-150a.1 / 
FTSE EPR24 / 
FTSE EPR26</v>
      </c>
      <c r="F25" s="7"/>
    </row>
    <row r="26" spans="1:6" s="116" customFormat="1" ht="20.5" customHeight="1" x14ac:dyDescent="0.35">
      <c r="A26" s="7"/>
      <c r="B26" s="603"/>
      <c r="C26" s="1288"/>
      <c r="D26" s="127" t="str">
        <f>LEFT(Waste!B19,LEN(Waste!B19)-1)</f>
        <v xml:space="preserve">Table 3 - Other non-hazardous waste by type of disposal (metric tons) - Equity adjusted </v>
      </c>
      <c r="E26" s="607" t="str">
        <f>Waste!L22</f>
        <v>GRI 306-4 / 
GRI 306-5 / 
FTSE EPR24 / 
FTSE EPR26</v>
      </c>
      <c r="F26" s="7"/>
    </row>
    <row r="27" spans="1:6" s="116" customFormat="1" ht="20.5" customHeight="1" x14ac:dyDescent="0.35">
      <c r="A27" s="7"/>
      <c r="B27" s="612"/>
      <c r="C27" s="1290"/>
      <c r="D27" s="613" t="str">
        <f>LEFT(Waste!B32,LEN(Waste!B32)-1)</f>
        <v xml:space="preserve">Table 4 - Hazardous waste by type of disposal (metric tons) - Equity adjusted </v>
      </c>
      <c r="E27" s="614" t="str">
        <f>Waste!L35</f>
        <v>GRI 306-4 / 
GRI 306-5 / 
FTSE EPR24 / 
FTSE EPR25 / 
FTSE EPR26</v>
      </c>
      <c r="F27" s="7"/>
    </row>
    <row r="28" spans="1:6" x14ac:dyDescent="0.35">
      <c r="E28" s="615"/>
    </row>
  </sheetData>
  <sheetProtection algorithmName="SHA-512" hashValue="kWw8YEovVxutKGAMNGe0gwY9M9zyL+JQs4nNpuqjt17V9aHioEPYk0sV4A4wY2AL+WSV6hHxgd+F74Z3hMblGg==" saltValue="V9PDGxP8JXi7uYn4QxbeiA==" spinCount="100000" sheet="1" objects="1" scenarios="1"/>
  <customSheetViews>
    <customSheetView guid="{2ED3A9CB-81A9-4973-8A42-E9BC13885177}" showGridLines="0">
      <selection activeCell="G12" sqref="G12"/>
      <pageMargins left="0" right="0" top="0" bottom="0" header="0" footer="0"/>
    </customSheetView>
  </customSheetViews>
  <mergeCells count="5">
    <mergeCell ref="C7:C8"/>
    <mergeCell ref="C9:C15"/>
    <mergeCell ref="C16:C17"/>
    <mergeCell ref="C19:C23"/>
    <mergeCell ref="C24:C27"/>
  </mergeCells>
  <hyperlinks>
    <hyperlink ref="C7:C8" location="'Site management'!A1" display="Site Management" xr:uid="{04117E02-7622-4131-8886-3BEF40D8E941}"/>
    <hyperlink ref="C9:C15" location="Emissions!A1" display="Emissions" xr:uid="{017E39D1-78CA-4F6E-9385-E73E7371489D}"/>
    <hyperlink ref="C16:C17" location="'Energy consumption'!A1" display="Energy consumption" xr:uid="{F4E67BFA-4A22-4C1A-BCD8-BE4F3EC316CB}"/>
    <hyperlink ref="C18" location="Biodiversity!A1" display="Biodiversity" xr:uid="{07FE33DF-6411-464F-AFBF-F01092A04AB7}"/>
    <hyperlink ref="C19:C23" location="Water!A1" display="Water" xr:uid="{DC003253-92B4-46DB-B864-9807F52BB135}"/>
    <hyperlink ref="C24:C27" location="Waste!A1" display="Waste" xr:uid="{A3E2BA4E-0AE5-4E92-87FE-EBBF761D699C}"/>
    <hyperlink ref="D10" location="Emissions!B14" display="Emissions!B14" xr:uid="{5122B3F6-088A-4B01-8556-8B82281DB721}"/>
    <hyperlink ref="D11" location="Emissions!B23" display="Emissions!B23" xr:uid="{C5132162-6701-48E7-A975-85192DC58984}"/>
    <hyperlink ref="D12" location="Emissions!B29" display="Emissions!B29" xr:uid="{AA5AF50B-64F1-4A7D-B6DA-B56CB820F140}"/>
    <hyperlink ref="D13" location="Emissions!B34" display="Emissions!B34" xr:uid="{D91FB7B7-747B-49A7-A4DD-BDF548BEB7F3}"/>
    <hyperlink ref="D14" location="Emissions!B43" display="Emissions!B43" xr:uid="{DC0C7342-E847-4EE6-BD7F-69B1EC10572D}"/>
    <hyperlink ref="D15" location="Emissions!B48" display="Emissions!B48" xr:uid="{BADB5B0C-D63E-48A0-B099-BC5686B22870}"/>
    <hyperlink ref="D25" location="Waste!B12" display="Waste!B12" xr:uid="{F3C970AF-ADF1-4AB2-B6ED-0008D75E8E99}"/>
    <hyperlink ref="D26" location="Waste!B19" display="Waste!B19" xr:uid="{FF9C4868-5307-415B-AD1D-7C89540A818E}"/>
    <hyperlink ref="D27" location="Waste!B32" display="Waste!B32" xr:uid="{3DD8BA25-F406-44D9-9324-743BEDE1B887}"/>
    <hyperlink ref="D7" location="'Site management'!B5" display="'Site management'!B5" xr:uid="{D21972BC-E129-4B68-99F3-7128DB9ABC59}"/>
    <hyperlink ref="D8" location="'Site management'!B10" display="'Site management'!B10" xr:uid="{7C9F0FC1-7DE1-46A3-BEB9-70E76F117007}"/>
    <hyperlink ref="D9" location="Emissions!B5" display="Emissions!B5" xr:uid="{1873B38B-63F0-45F2-825B-205521EF6AEE}"/>
    <hyperlink ref="D16" location="'Energy consumption'!B5" display="'Energy consumption'!B5" xr:uid="{9D2D9A9C-7119-474C-9160-4A87A5638D54}"/>
    <hyperlink ref="D18" location="Biodiversity!B5" display="Biodiversity!B5" xr:uid="{98ECDB57-156B-486F-B586-03C9EF2E8195}"/>
    <hyperlink ref="D19" location="Water!B5" display="Water!B5" xr:uid="{FD20F774-BC2C-4C4E-8B0D-1F9088AC01A1}"/>
    <hyperlink ref="D21" location="Water!B24" display="Water!B24" xr:uid="{534EFF7A-F2F3-49A2-8B96-8D07F93294B5}"/>
    <hyperlink ref="D23" location="Water!B42" display="Water!B42" xr:uid="{54B510E9-ABEB-4F18-8871-DE1C6C391C2C}"/>
    <hyperlink ref="D24" location="Waste!B5" display="Waste!B5" xr:uid="{2CF3C80F-C0C5-4FE8-928B-B626E0958F0E}"/>
    <hyperlink ref="D17" location="'Energy consumption'!B26" display="'Energy consumption'!B26" xr:uid="{0BEB9DDA-658B-41A9-ADD5-1D6504C3CD2B}"/>
    <hyperlink ref="D22" location="Water!B38" display="Water!B38" xr:uid="{E63FB7EA-2A0D-4BC7-9921-6F7C6B41982C}"/>
    <hyperlink ref="D20" location="Water!B20" display="Water!B20" xr:uid="{59D391ED-AC13-41A9-A837-81E8BE53F5F0}"/>
  </hyperlinks>
  <pageMargins left="0.511811024" right="0.511811024" top="0.78740157499999996" bottom="0.78740157499999996" header="0.31496062000000002" footer="0.31496062000000002"/>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5BCF1E-6853-4CC1-A2AD-371EF632A0E2}">
  <sheetPr>
    <tabColor rgb="FF8BD49B"/>
  </sheetPr>
  <dimension ref="A1:M31"/>
  <sheetViews>
    <sheetView showGridLines="0" zoomScale="50" zoomScaleNormal="50" workbookViewId="0">
      <selection activeCell="I19" sqref="I19"/>
    </sheetView>
  </sheetViews>
  <sheetFormatPr defaultColWidth="9.1796875" defaultRowHeight="16" customHeight="1" x14ac:dyDescent="0.35"/>
  <cols>
    <col min="1" max="1" width="3.54296875" style="1" customWidth="1"/>
    <col min="2" max="2" width="56.1796875" style="2" customWidth="1"/>
    <col min="3" max="6" width="15.54296875" style="1" customWidth="1"/>
    <col min="7" max="7" width="25.1796875" style="1" customWidth="1"/>
    <col min="8" max="8" width="6.1796875" style="4" customWidth="1"/>
    <col min="9" max="12" width="9.1796875" style="4"/>
    <col min="13" max="13" width="73.54296875" style="4" customWidth="1"/>
    <col min="14" max="15" width="27" style="4" customWidth="1"/>
    <col min="16" max="16384" width="9.1796875" style="4"/>
  </cols>
  <sheetData>
    <row r="1" spans="1:9" ht="21.65" customHeight="1" x14ac:dyDescent="0.35"/>
    <row r="2" spans="1:9" ht="21.65" customHeight="1" x14ac:dyDescent="0.35"/>
    <row r="3" spans="1:9" ht="21.65" customHeight="1" x14ac:dyDescent="0.35"/>
    <row r="4" spans="1:9" ht="22" customHeight="1" x14ac:dyDescent="0.35"/>
    <row r="5" spans="1:9" s="8" customFormat="1" ht="18" customHeight="1" x14ac:dyDescent="0.35">
      <c r="A5" s="7"/>
      <c r="B5" s="1297" t="s">
        <v>480</v>
      </c>
      <c r="C5" s="1298"/>
      <c r="D5" s="1298"/>
      <c r="E5" s="1298"/>
      <c r="F5" s="1298"/>
      <c r="G5" s="1299"/>
    </row>
    <row r="6" spans="1:9" ht="16" customHeight="1" x14ac:dyDescent="0.35">
      <c r="B6" s="619" t="s">
        <v>132</v>
      </c>
      <c r="C6" s="625">
        <v>2020</v>
      </c>
      <c r="D6" s="625">
        <v>2021</v>
      </c>
      <c r="E6" s="625">
        <v>2022</v>
      </c>
      <c r="F6" s="626">
        <v>2023</v>
      </c>
      <c r="G6" s="829" t="s">
        <v>17</v>
      </c>
    </row>
    <row r="7" spans="1:9" ht="16" customHeight="1" x14ac:dyDescent="0.35">
      <c r="B7" s="827" t="s">
        <v>481</v>
      </c>
      <c r="C7" s="821">
        <v>47</v>
      </c>
      <c r="D7" s="821">
        <v>63</v>
      </c>
      <c r="E7" s="821">
        <v>60</v>
      </c>
      <c r="F7" s="828">
        <v>61</v>
      </c>
      <c r="G7" s="278" t="s">
        <v>482</v>
      </c>
      <c r="I7" s="5"/>
    </row>
    <row r="9" spans="1:9" s="8" customFormat="1" ht="31.75" customHeight="1" x14ac:dyDescent="0.35">
      <c r="A9" s="7"/>
      <c r="B9" s="1302" t="s">
        <v>483</v>
      </c>
      <c r="C9" s="1303"/>
      <c r="D9" s="1304"/>
    </row>
    <row r="10" spans="1:9" ht="16" customHeight="1" x14ac:dyDescent="0.35">
      <c r="B10" s="619" t="s">
        <v>484</v>
      </c>
      <c r="C10" s="1300" t="s">
        <v>80</v>
      </c>
      <c r="D10" s="1301"/>
      <c r="E10" s="4"/>
      <c r="F10" s="4"/>
    </row>
    <row r="11" spans="1:9" ht="16" customHeight="1" x14ac:dyDescent="0.35">
      <c r="B11" s="620" t="s">
        <v>485</v>
      </c>
      <c r="C11" s="1295" t="s">
        <v>58</v>
      </c>
      <c r="D11" s="1296"/>
      <c r="E11" s="4"/>
      <c r="F11" s="4"/>
      <c r="G11" s="4"/>
    </row>
    <row r="12" spans="1:9" ht="16" customHeight="1" x14ac:dyDescent="0.35">
      <c r="B12" s="620" t="s">
        <v>125</v>
      </c>
      <c r="C12" s="1295" t="s">
        <v>58</v>
      </c>
      <c r="D12" s="1296"/>
      <c r="E12" s="4"/>
      <c r="F12" s="4"/>
      <c r="G12" s="4"/>
    </row>
    <row r="13" spans="1:9" ht="16" customHeight="1" x14ac:dyDescent="0.35">
      <c r="B13" s="620" t="s">
        <v>126</v>
      </c>
      <c r="C13" s="1295" t="s">
        <v>58</v>
      </c>
      <c r="D13" s="1296"/>
      <c r="E13" s="4"/>
      <c r="F13" s="4"/>
      <c r="G13" s="4"/>
    </row>
    <row r="14" spans="1:9" ht="16" customHeight="1" x14ac:dyDescent="0.35">
      <c r="B14" s="620" t="s">
        <v>128</v>
      </c>
      <c r="C14" s="1295" t="s">
        <v>58</v>
      </c>
      <c r="D14" s="1296"/>
      <c r="E14" s="4"/>
      <c r="F14" s="4"/>
      <c r="G14" s="284"/>
    </row>
    <row r="15" spans="1:9" ht="16" customHeight="1" x14ac:dyDescent="0.35">
      <c r="B15" s="620" t="s">
        <v>486</v>
      </c>
      <c r="C15" s="1295" t="s">
        <v>112</v>
      </c>
      <c r="D15" s="1296"/>
      <c r="E15" s="4"/>
      <c r="F15" s="4"/>
      <c r="G15" s="4"/>
    </row>
    <row r="16" spans="1:9" ht="16" customHeight="1" x14ac:dyDescent="0.35">
      <c r="B16" s="620" t="s">
        <v>487</v>
      </c>
      <c r="C16" s="1295" t="s">
        <v>112</v>
      </c>
      <c r="D16" s="1296"/>
      <c r="E16" s="4"/>
      <c r="F16" s="4"/>
      <c r="G16" s="4"/>
    </row>
    <row r="17" spans="2:13" ht="16" customHeight="1" x14ac:dyDescent="0.35">
      <c r="B17" s="620" t="s">
        <v>488</v>
      </c>
      <c r="C17" s="1295" t="s">
        <v>112</v>
      </c>
      <c r="D17" s="1296"/>
      <c r="E17" s="4"/>
      <c r="F17" s="4"/>
      <c r="G17" s="4"/>
    </row>
    <row r="18" spans="2:13" ht="16" customHeight="1" x14ac:dyDescent="0.35">
      <c r="B18" s="620" t="s">
        <v>489</v>
      </c>
      <c r="C18" s="1295" t="s">
        <v>112</v>
      </c>
      <c r="D18" s="1296"/>
      <c r="E18" s="4"/>
      <c r="F18" s="4"/>
      <c r="G18" s="4"/>
    </row>
    <row r="19" spans="2:13" ht="16" customHeight="1" x14ac:dyDescent="0.35">
      <c r="B19" s="620" t="s">
        <v>96</v>
      </c>
      <c r="C19" s="1295" t="s">
        <v>60</v>
      </c>
      <c r="D19" s="1296"/>
      <c r="E19" s="4"/>
      <c r="F19" s="4"/>
      <c r="G19" s="4"/>
    </row>
    <row r="20" spans="2:13" ht="16" customHeight="1" x14ac:dyDescent="0.35">
      <c r="B20" s="620" t="s">
        <v>490</v>
      </c>
      <c r="C20" s="1295" t="s">
        <v>60</v>
      </c>
      <c r="D20" s="1296"/>
      <c r="E20" s="4"/>
      <c r="F20" s="4"/>
      <c r="G20" s="4"/>
    </row>
    <row r="21" spans="2:13" ht="16" customHeight="1" x14ac:dyDescent="0.35">
      <c r="B21" s="621" t="s">
        <v>491</v>
      </c>
      <c r="C21" s="1293" t="s">
        <v>56</v>
      </c>
      <c r="D21" s="1294"/>
      <c r="E21" s="4"/>
      <c r="F21" s="4"/>
      <c r="G21" s="4"/>
    </row>
    <row r="22" spans="2:13" ht="20.149999999999999" customHeight="1" x14ac:dyDescent="0.35"/>
    <row r="23" spans="2:13" ht="78" customHeight="1" x14ac:dyDescent="0.35">
      <c r="B23" s="1291" t="s">
        <v>492</v>
      </c>
      <c r="C23" s="1292"/>
      <c r="D23" s="1292"/>
      <c r="E23" s="1292"/>
      <c r="F23" s="1292"/>
      <c r="G23" s="1292"/>
    </row>
    <row r="24" spans="2:13" ht="124.75" customHeight="1" x14ac:dyDescent="0.35">
      <c r="B24" s="1138" t="s">
        <v>493</v>
      </c>
      <c r="C24" s="1138"/>
      <c r="D24" s="1138"/>
      <c r="E24" s="1138"/>
      <c r="F24" s="1138"/>
      <c r="G24" s="1138"/>
      <c r="M24" s="548"/>
    </row>
    <row r="25" spans="2:13" ht="16" customHeight="1" x14ac:dyDescent="0.35">
      <c r="B25" s="622"/>
      <c r="C25" s="109"/>
      <c r="D25" s="109"/>
      <c r="E25" s="109"/>
      <c r="F25" s="109"/>
      <c r="G25" s="109"/>
      <c r="M25" s="548"/>
    </row>
    <row r="26" spans="2:13" ht="16" customHeight="1" x14ac:dyDescent="0.35">
      <c r="B26" s="622"/>
      <c r="C26" s="109"/>
      <c r="D26" s="109"/>
      <c r="E26" s="109"/>
      <c r="F26" s="109"/>
      <c r="G26" s="109"/>
      <c r="M26" s="548"/>
    </row>
    <row r="27" spans="2:13" ht="16" customHeight="1" x14ac:dyDescent="0.35">
      <c r="B27" s="622"/>
      <c r="C27" s="109"/>
      <c r="D27" s="109"/>
      <c r="E27" s="109"/>
      <c r="F27" s="109"/>
      <c r="G27" s="109"/>
      <c r="M27" s="599"/>
    </row>
    <row r="28" spans="2:13" ht="16" customHeight="1" x14ac:dyDescent="0.35">
      <c r="B28" s="622"/>
      <c r="C28" s="109"/>
      <c r="D28" s="109"/>
      <c r="E28" s="109"/>
      <c r="F28" s="109"/>
      <c r="G28" s="109"/>
      <c r="M28" s="548"/>
    </row>
    <row r="29" spans="2:13" ht="16" customHeight="1" x14ac:dyDescent="0.35">
      <c r="B29" s="622"/>
      <c r="C29" s="109"/>
      <c r="D29" s="109"/>
      <c r="E29" s="109"/>
      <c r="F29" s="109"/>
      <c r="G29" s="109"/>
    </row>
    <row r="30" spans="2:13" ht="16" customHeight="1" x14ac:dyDescent="0.35">
      <c r="B30" s="622"/>
      <c r="C30" s="109"/>
      <c r="D30" s="109"/>
      <c r="E30" s="109"/>
      <c r="F30" s="109"/>
      <c r="G30" s="109"/>
    </row>
    <row r="31" spans="2:13" ht="16" customHeight="1" x14ac:dyDescent="0.35">
      <c r="B31" s="622"/>
      <c r="C31" s="109"/>
      <c r="D31" s="109"/>
      <c r="E31" s="109"/>
      <c r="F31" s="109"/>
      <c r="G31" s="109"/>
    </row>
  </sheetData>
  <sheetProtection algorithmName="SHA-512" hashValue="TNI34unm3aifGbbDv52412MM2asclDDzRjsXv+YVERQnLJarte0+YTIJQXKMmXuQn6N/13h+cuaDYkaNWBM3lg==" saltValue="WlTLRwAjwtno/X44hUjOyQ==" spinCount="100000" sheet="1" objects="1" scenarios="1"/>
  <customSheetViews>
    <customSheetView guid="{2ED3A9CB-81A9-4973-8A42-E9BC13885177}" scale="63" showGridLines="0" topLeftCell="B1">
      <selection activeCell="G19" sqref="G19"/>
      <pageMargins left="0" right="0" top="0" bottom="0" header="0" footer="0"/>
    </customSheetView>
  </customSheetViews>
  <mergeCells count="16">
    <mergeCell ref="C14:D14"/>
    <mergeCell ref="C15:D15"/>
    <mergeCell ref="C16:D16"/>
    <mergeCell ref="C17:D17"/>
    <mergeCell ref="C18:D18"/>
    <mergeCell ref="B5:G5"/>
    <mergeCell ref="C13:D13"/>
    <mergeCell ref="C12:D12"/>
    <mergeCell ref="C10:D10"/>
    <mergeCell ref="C11:D11"/>
    <mergeCell ref="B9:D9"/>
    <mergeCell ref="B23:G23"/>
    <mergeCell ref="B24:G24"/>
    <mergeCell ref="C21:D21"/>
    <mergeCell ref="C19:D19"/>
    <mergeCell ref="C20:D20"/>
  </mergeCells>
  <hyperlinks>
    <hyperlink ref="B20" r:id="rId1" xr:uid="{2ABD9712-74CC-466A-A2B3-7A843797DD40}"/>
    <hyperlink ref="B19" r:id="rId2" xr:uid="{44A2561D-A922-4EDA-9FFD-562C8684DDC9}"/>
    <hyperlink ref="B21" r:id="rId3" xr:uid="{AB22564D-1179-4920-B092-B3BAB6A5D4AE}"/>
    <hyperlink ref="B18" r:id="rId4" xr:uid="{9698E424-6DA4-47A5-84EF-5807954346C1}"/>
    <hyperlink ref="B15" r:id="rId5" location="resultados" xr:uid="{8A111DD1-3B16-4B08-BC01-CD628B5A3BDA}"/>
    <hyperlink ref="B17" r:id="rId6" xr:uid="{4C35F7A9-6597-44EF-8907-8DFEBD28066D}"/>
    <hyperlink ref="B16" r:id="rId7" xr:uid="{8041CA7B-870C-491D-B7AA-E2C13F6D8C0C}"/>
    <hyperlink ref="B11" r:id="rId8" xr:uid="{C6B4AAA9-1F20-4F67-8BD6-5022D86F799F}"/>
    <hyperlink ref="B12" r:id="rId9" xr:uid="{31E77842-38DF-4717-B835-CF52BC62BDB3}"/>
    <hyperlink ref="B13" r:id="rId10" xr:uid="{75A866AF-51A5-4864-89BA-C5BC9B4E5F41}"/>
    <hyperlink ref="B14" r:id="rId11" xr:uid="{AD61A975-2070-4C40-AD78-39D5A2ADD290}"/>
  </hyperlinks>
  <pageMargins left="0.511811024" right="0.511811024" top="0.78740157499999996" bottom="0.78740157499999996" header="0.31496062000000002" footer="0.31496062000000002"/>
  <drawing r:id="rId1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303419-12E5-4AB4-B7D4-8B6FF4C362E3}">
  <sheetPr>
    <tabColor rgb="FF8BD49B"/>
  </sheetPr>
  <dimension ref="A1:L62"/>
  <sheetViews>
    <sheetView showGridLines="0" zoomScale="50" zoomScaleNormal="50" zoomScalePageLayoutView="60" workbookViewId="0">
      <selection activeCell="B48" sqref="B48:C48"/>
    </sheetView>
  </sheetViews>
  <sheetFormatPr defaultColWidth="9.1796875" defaultRowHeight="16" customHeight="1" x14ac:dyDescent="0.35"/>
  <cols>
    <col min="1" max="1" width="3.54296875" style="1" customWidth="1"/>
    <col min="2" max="2" width="19.54296875" style="2" customWidth="1"/>
    <col min="3" max="3" width="27.54296875" style="2" customWidth="1"/>
    <col min="4" max="7" width="14.81640625" style="1" customWidth="1"/>
    <col min="8" max="8" width="28.453125" style="1" customWidth="1"/>
    <col min="9" max="9" width="19.453125" style="4" customWidth="1"/>
    <col min="10" max="11" width="9.1796875" style="4"/>
    <col min="12" max="12" width="73.54296875" style="4" customWidth="1"/>
    <col min="13" max="14" width="27" style="4" customWidth="1"/>
    <col min="15" max="16384" width="9.1796875" style="4"/>
  </cols>
  <sheetData>
    <row r="1" spans="1:11" ht="21.65" customHeight="1" x14ac:dyDescent="0.35"/>
    <row r="2" spans="1:11" ht="21.65" customHeight="1" x14ac:dyDescent="0.35"/>
    <row r="3" spans="1:11" ht="21.65" customHeight="1" x14ac:dyDescent="0.35"/>
    <row r="4" spans="1:11" ht="22" customHeight="1" x14ac:dyDescent="0.35"/>
    <row r="5" spans="1:11" s="8" customFormat="1" ht="18" customHeight="1" x14ac:dyDescent="0.35">
      <c r="A5" s="7"/>
      <c r="B5" s="1305" t="s">
        <v>494</v>
      </c>
      <c r="C5" s="1306"/>
      <c r="D5" s="1306"/>
      <c r="E5" s="1306"/>
      <c r="F5" s="1306"/>
      <c r="G5" s="1306"/>
      <c r="H5" s="1307"/>
    </row>
    <row r="6" spans="1:11" ht="16" customHeight="1" x14ac:dyDescent="0.35">
      <c r="B6" s="1308" t="s">
        <v>495</v>
      </c>
      <c r="C6" s="1309"/>
      <c r="D6" s="625">
        <v>2020</v>
      </c>
      <c r="E6" s="625">
        <v>2021</v>
      </c>
      <c r="F6" s="625">
        <v>2022</v>
      </c>
      <c r="G6" s="626">
        <v>2023</v>
      </c>
      <c r="H6" s="618" t="s">
        <v>17</v>
      </c>
    </row>
    <row r="7" spans="1:11" ht="16" customHeight="1" x14ac:dyDescent="0.35">
      <c r="B7" s="627" t="s">
        <v>496</v>
      </c>
      <c r="C7" s="628"/>
      <c r="D7" s="40">
        <f>D20</f>
        <v>42907</v>
      </c>
      <c r="E7" s="40">
        <f t="shared" ref="E7:G7" si="0">E20</f>
        <v>40612</v>
      </c>
      <c r="F7" s="40">
        <f t="shared" si="0"/>
        <v>39931</v>
      </c>
      <c r="G7" s="40">
        <f t="shared" si="0"/>
        <v>33401</v>
      </c>
      <c r="H7" s="1316" t="s">
        <v>497</v>
      </c>
      <c r="J7" s="629"/>
      <c r="K7" s="629"/>
    </row>
    <row r="8" spans="1:11" ht="16" customHeight="1" x14ac:dyDescent="0.35">
      <c r="B8" s="1334" t="s">
        <v>498</v>
      </c>
      <c r="C8" s="1335"/>
      <c r="D8" s="630">
        <f>(D7*1000)/'Electricity Generation'!E11</f>
        <v>0.57002965875992251</v>
      </c>
      <c r="E8" s="630">
        <f>(E7*1000)/'Electricity Generation'!I11</f>
        <v>0.54711182011538861</v>
      </c>
      <c r="F8" s="630">
        <f>(F7*1000)/'Electricity Generation'!M11</f>
        <v>0.51296217691739321</v>
      </c>
      <c r="G8" s="630">
        <f>(G7*1000)/'Electricity Generation'!Q11</f>
        <v>0.46067676079454706</v>
      </c>
      <c r="H8" s="876"/>
    </row>
    <row r="9" spans="1:11" ht="16" customHeight="1" x14ac:dyDescent="0.35">
      <c r="B9" s="631" t="s">
        <v>499</v>
      </c>
      <c r="C9" s="632"/>
      <c r="D9" s="62">
        <f>D30</f>
        <v>456</v>
      </c>
      <c r="E9" s="62">
        <f t="shared" ref="E9:G9" si="1">E30</f>
        <v>475</v>
      </c>
      <c r="F9" s="62">
        <f t="shared" si="1"/>
        <v>479</v>
      </c>
      <c r="G9" s="62">
        <f t="shared" si="1"/>
        <v>472</v>
      </c>
      <c r="H9" s="876"/>
    </row>
    <row r="10" spans="1:11" ht="16" customHeight="1" x14ac:dyDescent="0.35">
      <c r="B10" s="631" t="s">
        <v>500</v>
      </c>
      <c r="C10" s="632"/>
      <c r="D10" s="62">
        <f>D40</f>
        <v>2985.98</v>
      </c>
      <c r="E10" s="62">
        <f t="shared" ref="E10:G10" si="2">E40</f>
        <v>3141.7960000000003</v>
      </c>
      <c r="F10" s="62">
        <f t="shared" si="2"/>
        <v>3118.1805499999996</v>
      </c>
      <c r="G10" s="62">
        <f t="shared" si="2"/>
        <v>2450.4100000000003</v>
      </c>
      <c r="H10" s="876"/>
    </row>
    <row r="11" spans="1:11" ht="16" customHeight="1" x14ac:dyDescent="0.35">
      <c r="B11" s="1312" t="s">
        <v>501</v>
      </c>
      <c r="C11" s="1313"/>
      <c r="D11" s="655">
        <f>D7+D9+D10</f>
        <v>46348.98</v>
      </c>
      <c r="E11" s="655">
        <f t="shared" ref="E11:F11" si="3">E7+E9+E10</f>
        <v>44228.796000000002</v>
      </c>
      <c r="F11" s="655">
        <f t="shared" si="3"/>
        <v>43528.180549999997</v>
      </c>
      <c r="G11" s="655">
        <f>G7+G9+G10</f>
        <v>36323.410000000003</v>
      </c>
      <c r="H11" s="858"/>
    </row>
    <row r="13" spans="1:11" s="8" customFormat="1" ht="18" customHeight="1" x14ac:dyDescent="0.35">
      <c r="A13" s="7"/>
      <c r="B13" s="1297" t="s">
        <v>502</v>
      </c>
      <c r="C13" s="1298"/>
      <c r="D13" s="1298"/>
      <c r="E13" s="1298"/>
      <c r="F13" s="1298"/>
      <c r="G13" s="1298"/>
      <c r="H13" s="1299"/>
    </row>
    <row r="14" spans="1:11" ht="16" customHeight="1" x14ac:dyDescent="0.35">
      <c r="B14" s="619" t="s">
        <v>503</v>
      </c>
      <c r="C14" s="634" t="s">
        <v>40</v>
      </c>
      <c r="D14" s="625">
        <v>2020</v>
      </c>
      <c r="E14" s="625">
        <v>2021</v>
      </c>
      <c r="F14" s="625">
        <v>2022</v>
      </c>
      <c r="G14" s="626">
        <v>2023</v>
      </c>
      <c r="H14" s="618" t="s">
        <v>17</v>
      </c>
    </row>
    <row r="15" spans="1:11" ht="16" customHeight="1" x14ac:dyDescent="0.35">
      <c r="B15" s="1317" t="s">
        <v>504</v>
      </c>
      <c r="C15" s="628" t="s">
        <v>505</v>
      </c>
      <c r="D15" s="40">
        <v>42544</v>
      </c>
      <c r="E15" s="40">
        <v>40267</v>
      </c>
      <c r="F15" s="40">
        <v>39589</v>
      </c>
      <c r="G15" s="40">
        <v>33059</v>
      </c>
      <c r="H15" s="1316" t="s">
        <v>506</v>
      </c>
    </row>
    <row r="16" spans="1:11" ht="16" customHeight="1" x14ac:dyDescent="0.35">
      <c r="B16" s="1311"/>
      <c r="C16" s="632" t="s">
        <v>507</v>
      </c>
      <c r="D16" s="40">
        <v>133</v>
      </c>
      <c r="E16" s="62">
        <v>127</v>
      </c>
      <c r="F16" s="62">
        <v>122</v>
      </c>
      <c r="G16" s="40">
        <v>98</v>
      </c>
      <c r="H16" s="876"/>
    </row>
    <row r="17" spans="1:8" ht="16" customHeight="1" x14ac:dyDescent="0.35">
      <c r="B17" s="1318"/>
      <c r="C17" s="635" t="s">
        <v>508</v>
      </c>
      <c r="D17" s="336">
        <v>177</v>
      </c>
      <c r="E17" s="336">
        <v>171</v>
      </c>
      <c r="F17" s="336">
        <v>162</v>
      </c>
      <c r="G17" s="40">
        <v>130</v>
      </c>
      <c r="H17" s="876"/>
    </row>
    <row r="18" spans="1:8" ht="16" customHeight="1" x14ac:dyDescent="0.35">
      <c r="B18" s="1310" t="s">
        <v>509</v>
      </c>
      <c r="C18" s="503" t="s">
        <v>505</v>
      </c>
      <c r="D18" s="76">
        <v>47</v>
      </c>
      <c r="E18" s="76">
        <v>30</v>
      </c>
      <c r="F18" s="76">
        <v>47</v>
      </c>
      <c r="G18" s="40">
        <v>96</v>
      </c>
      <c r="H18" s="876"/>
    </row>
    <row r="19" spans="1:8" ht="16" customHeight="1" x14ac:dyDescent="0.35">
      <c r="B19" s="1311"/>
      <c r="C19" s="635" t="s">
        <v>510</v>
      </c>
      <c r="D19" s="336">
        <v>6</v>
      </c>
      <c r="E19" s="336">
        <v>17</v>
      </c>
      <c r="F19" s="336">
        <v>11</v>
      </c>
      <c r="G19" s="40">
        <v>18</v>
      </c>
      <c r="H19" s="876"/>
    </row>
    <row r="20" spans="1:8" ht="14.5" x14ac:dyDescent="0.35">
      <c r="B20" s="1312" t="s">
        <v>35</v>
      </c>
      <c r="C20" s="1313"/>
      <c r="D20" s="535">
        <f>SUM(D15:D19)</f>
        <v>42907</v>
      </c>
      <c r="E20" s="535">
        <f>SUM(E15:E19)</f>
        <v>40612</v>
      </c>
      <c r="F20" s="535">
        <f t="shared" ref="F20:G20" si="4">SUM(F15:F19)</f>
        <v>39931</v>
      </c>
      <c r="G20" s="535">
        <f t="shared" si="4"/>
        <v>33401</v>
      </c>
      <c r="H20" s="858"/>
    </row>
    <row r="22" spans="1:8" s="8" customFormat="1" ht="18" customHeight="1" x14ac:dyDescent="0.35">
      <c r="A22" s="7"/>
      <c r="B22" s="1297" t="s">
        <v>511</v>
      </c>
      <c r="C22" s="1298"/>
      <c r="D22" s="1298"/>
      <c r="E22" s="1298"/>
      <c r="F22" s="1298"/>
      <c r="G22" s="1298"/>
      <c r="H22" s="1299"/>
    </row>
    <row r="23" spans="1:8" ht="16" customHeight="1" x14ac:dyDescent="0.35">
      <c r="B23" s="1308" t="s">
        <v>512</v>
      </c>
      <c r="C23" s="1309"/>
      <c r="D23" s="625">
        <v>2020</v>
      </c>
      <c r="E23" s="625">
        <v>2021</v>
      </c>
      <c r="F23" s="625">
        <v>2022</v>
      </c>
      <c r="G23" s="626">
        <v>2023</v>
      </c>
      <c r="H23" s="618" t="s">
        <v>17</v>
      </c>
    </row>
    <row r="24" spans="1:8" ht="16" customHeight="1" x14ac:dyDescent="0.35">
      <c r="B24" s="627" t="s">
        <v>48</v>
      </c>
      <c r="C24" s="628"/>
      <c r="D24" s="62">
        <v>32</v>
      </c>
      <c r="E24" s="40">
        <v>73</v>
      </c>
      <c r="F24" s="40">
        <v>63</v>
      </c>
      <c r="G24" s="40">
        <v>106</v>
      </c>
      <c r="H24" s="1316" t="s">
        <v>513</v>
      </c>
    </row>
    <row r="25" spans="1:8" ht="16" customHeight="1" x14ac:dyDescent="0.35">
      <c r="B25" s="631" t="s">
        <v>514</v>
      </c>
      <c r="C25" s="632"/>
      <c r="D25" s="62">
        <v>21</v>
      </c>
      <c r="E25" s="62">
        <v>18</v>
      </c>
      <c r="F25" s="62">
        <v>17</v>
      </c>
      <c r="G25" s="62">
        <v>20</v>
      </c>
      <c r="H25" s="876"/>
    </row>
    <row r="26" spans="1:8" ht="16" customHeight="1" x14ac:dyDescent="0.35">
      <c r="B26" s="636" t="s">
        <v>35</v>
      </c>
      <c r="C26" s="637"/>
      <c r="D26" s="638">
        <v>53</v>
      </c>
      <c r="E26" s="638">
        <v>91</v>
      </c>
      <c r="F26" s="638">
        <v>80</v>
      </c>
      <c r="G26" s="639">
        <v>126</v>
      </c>
      <c r="H26" s="858"/>
    </row>
    <row r="28" spans="1:8" s="8" customFormat="1" ht="18" customHeight="1" x14ac:dyDescent="0.35">
      <c r="A28" s="7"/>
      <c r="B28" s="1297" t="s">
        <v>515</v>
      </c>
      <c r="C28" s="1298"/>
      <c r="D28" s="1298"/>
      <c r="E28" s="1298"/>
      <c r="F28" s="1298"/>
      <c r="G28" s="1298"/>
      <c r="H28" s="1299"/>
    </row>
    <row r="29" spans="1:8" ht="16" customHeight="1" x14ac:dyDescent="0.35">
      <c r="B29" s="1319" t="s">
        <v>516</v>
      </c>
      <c r="C29" s="1320"/>
      <c r="D29" s="625">
        <v>2020</v>
      </c>
      <c r="E29" s="625">
        <v>2021</v>
      </c>
      <c r="F29" s="625">
        <v>2022</v>
      </c>
      <c r="G29" s="626">
        <v>2023</v>
      </c>
      <c r="H29" s="618" t="s">
        <v>17</v>
      </c>
    </row>
    <row r="30" spans="1:8" ht="16" customHeight="1" x14ac:dyDescent="0.35">
      <c r="B30" s="627" t="s">
        <v>517</v>
      </c>
      <c r="C30" s="628"/>
      <c r="D30" s="40">
        <v>456</v>
      </c>
      <c r="E30" s="40">
        <v>475</v>
      </c>
      <c r="F30" s="40">
        <v>479</v>
      </c>
      <c r="G30" s="40">
        <v>472</v>
      </c>
      <c r="H30" s="1316" t="s">
        <v>518</v>
      </c>
    </row>
    <row r="31" spans="1:8" ht="16" customHeight="1" x14ac:dyDescent="0.35">
      <c r="B31" s="641" t="s">
        <v>519</v>
      </c>
      <c r="C31" s="642"/>
      <c r="D31" s="329">
        <v>457</v>
      </c>
      <c r="E31" s="329">
        <v>475</v>
      </c>
      <c r="F31" s="329">
        <v>479</v>
      </c>
      <c r="G31" s="329">
        <v>472</v>
      </c>
      <c r="H31" s="858"/>
    </row>
    <row r="33" spans="1:9" s="8" customFormat="1" ht="18" customHeight="1" x14ac:dyDescent="0.35">
      <c r="A33" s="7"/>
      <c r="B33" s="1297" t="s">
        <v>520</v>
      </c>
      <c r="C33" s="1298"/>
      <c r="D33" s="1298"/>
      <c r="E33" s="1298"/>
      <c r="F33" s="1298"/>
      <c r="G33" s="1298"/>
      <c r="H33" s="1299"/>
    </row>
    <row r="34" spans="1:9" ht="16" customHeight="1" x14ac:dyDescent="0.35">
      <c r="B34" s="1319" t="s">
        <v>292</v>
      </c>
      <c r="C34" s="1320"/>
      <c r="D34" s="625">
        <v>2020</v>
      </c>
      <c r="E34" s="625">
        <v>2021</v>
      </c>
      <c r="F34" s="625">
        <v>2022</v>
      </c>
      <c r="G34" s="626">
        <v>2023</v>
      </c>
      <c r="H34" s="618" t="s">
        <v>17</v>
      </c>
    </row>
    <row r="35" spans="1:9" ht="14.5" x14ac:dyDescent="0.35">
      <c r="B35" s="1314" t="s">
        <v>521</v>
      </c>
      <c r="C35" s="1315"/>
      <c r="D35" s="1322" t="s">
        <v>522</v>
      </c>
      <c r="E35" s="1323"/>
      <c r="F35" s="643">
        <v>0.51771999999999996</v>
      </c>
      <c r="G35" s="643">
        <v>0.317</v>
      </c>
      <c r="H35" s="1316" t="s">
        <v>523</v>
      </c>
    </row>
    <row r="36" spans="1:9" ht="29.15" customHeight="1" x14ac:dyDescent="0.35">
      <c r="B36" s="1314" t="s">
        <v>524</v>
      </c>
      <c r="C36" s="1315"/>
      <c r="D36" s="644">
        <v>2985.8</v>
      </c>
      <c r="E36" s="644">
        <v>3141.28</v>
      </c>
      <c r="F36" s="644">
        <v>3116.18</v>
      </c>
      <c r="G36" s="644">
        <v>2438.4299999999998</v>
      </c>
      <c r="H36" s="876"/>
    </row>
    <row r="37" spans="1:9" ht="14.5" x14ac:dyDescent="0.35">
      <c r="B37" s="1314" t="s">
        <v>525</v>
      </c>
      <c r="C37" s="1315"/>
      <c r="D37" s="1324" t="s">
        <v>522</v>
      </c>
      <c r="E37" s="1325"/>
      <c r="F37" s="1326"/>
      <c r="G37" s="644">
        <v>9.9629999999999992</v>
      </c>
      <c r="H37" s="876"/>
    </row>
    <row r="38" spans="1:9" ht="14.5" x14ac:dyDescent="0.35">
      <c r="B38" s="1314" t="s">
        <v>526</v>
      </c>
      <c r="C38" s="1315"/>
      <c r="D38" s="644">
        <v>0.18</v>
      </c>
      <c r="E38" s="644">
        <v>0.51600000000000001</v>
      </c>
      <c r="F38" s="644">
        <v>1.3919999999999999</v>
      </c>
      <c r="G38" s="644">
        <v>1.57</v>
      </c>
      <c r="H38" s="876"/>
    </row>
    <row r="39" spans="1:9" ht="14.5" x14ac:dyDescent="0.35">
      <c r="B39" s="1314" t="s">
        <v>527</v>
      </c>
      <c r="C39" s="1315"/>
      <c r="D39" s="1327" t="s">
        <v>522</v>
      </c>
      <c r="E39" s="1328"/>
      <c r="F39" s="644">
        <v>9.0829999999999994E-2</v>
      </c>
      <c r="G39" s="644">
        <v>0.13</v>
      </c>
      <c r="H39" s="876"/>
    </row>
    <row r="40" spans="1:9" ht="16" customHeight="1" x14ac:dyDescent="0.35">
      <c r="B40" s="1312" t="s">
        <v>35</v>
      </c>
      <c r="C40" s="1313"/>
      <c r="D40" s="638">
        <f>SUM(D35:D39)</f>
        <v>2985.98</v>
      </c>
      <c r="E40" s="638">
        <f>SUM(E35:E39)</f>
        <v>3141.7960000000003</v>
      </c>
      <c r="F40" s="638">
        <f t="shared" ref="F40:G40" si="5">SUM(F35:F39)</f>
        <v>3118.1805499999996</v>
      </c>
      <c r="G40" s="638">
        <f t="shared" si="5"/>
        <v>2450.4100000000003</v>
      </c>
      <c r="H40" s="858"/>
    </row>
    <row r="42" spans="1:9" ht="36" customHeight="1" x14ac:dyDescent="0.35">
      <c r="B42" s="1302" t="s">
        <v>528</v>
      </c>
      <c r="C42" s="1303"/>
      <c r="D42" s="1303"/>
      <c r="E42" s="1304"/>
      <c r="F42" s="4"/>
      <c r="G42" s="4"/>
      <c r="H42" s="4"/>
    </row>
    <row r="43" spans="1:9" ht="16" customHeight="1" x14ac:dyDescent="0.35">
      <c r="B43" s="1308" t="s">
        <v>132</v>
      </c>
      <c r="C43" s="1329"/>
      <c r="D43" s="626">
        <v>2023</v>
      </c>
      <c r="E43" s="618" t="s">
        <v>17</v>
      </c>
      <c r="F43" s="4"/>
      <c r="G43" s="4"/>
      <c r="H43" s="4"/>
    </row>
    <row r="44" spans="1:9" ht="26.5" customHeight="1" x14ac:dyDescent="0.35">
      <c r="B44" s="1331" t="s">
        <v>529</v>
      </c>
      <c r="C44" s="1332"/>
      <c r="D44" s="646">
        <v>14.3</v>
      </c>
      <c r="E44" s="1316" t="s">
        <v>530</v>
      </c>
      <c r="F44" s="4"/>
      <c r="G44" s="4"/>
      <c r="H44" s="4"/>
    </row>
    <row r="45" spans="1:9" ht="26.5" customHeight="1" x14ac:dyDescent="0.35">
      <c r="B45" s="968" t="s">
        <v>531</v>
      </c>
      <c r="C45" s="1330"/>
      <c r="D45" s="647">
        <v>40.5</v>
      </c>
      <c r="E45" s="858"/>
      <c r="F45" s="4"/>
      <c r="G45" s="4"/>
      <c r="H45" s="4"/>
    </row>
    <row r="47" spans="1:9" s="8" customFormat="1" ht="18" customHeight="1" x14ac:dyDescent="0.35">
      <c r="A47" s="7"/>
      <c r="B47" s="1297" t="s">
        <v>532</v>
      </c>
      <c r="C47" s="1298"/>
      <c r="D47" s="1298"/>
      <c r="E47" s="1298"/>
      <c r="F47" s="1298"/>
      <c r="G47" s="1298"/>
      <c r="H47" s="1298"/>
      <c r="I47" s="1299"/>
    </row>
    <row r="48" spans="1:9" ht="57" customHeight="1" x14ac:dyDescent="0.35">
      <c r="B48" s="1308" t="s">
        <v>533</v>
      </c>
      <c r="C48" s="1309"/>
      <c r="D48" s="648">
        <v>2020</v>
      </c>
      <c r="E48" s="648">
        <v>2021</v>
      </c>
      <c r="F48" s="648">
        <v>2022</v>
      </c>
      <c r="G48" s="648">
        <v>2023</v>
      </c>
      <c r="H48" s="649" t="s">
        <v>534</v>
      </c>
      <c r="I48" s="650" t="s">
        <v>17</v>
      </c>
    </row>
    <row r="49" spans="2:12" ht="16" customHeight="1" x14ac:dyDescent="0.4">
      <c r="B49" s="627" t="s">
        <v>535</v>
      </c>
      <c r="C49" s="628"/>
      <c r="D49" s="40">
        <v>39908</v>
      </c>
      <c r="E49" s="40">
        <v>35330</v>
      </c>
      <c r="F49" s="40">
        <v>33775</v>
      </c>
      <c r="G49" s="40">
        <v>29819</v>
      </c>
      <c r="H49" s="651">
        <v>0.54300000000000004</v>
      </c>
      <c r="I49" s="1316" t="s">
        <v>536</v>
      </c>
      <c r="K49" s="629"/>
    </row>
    <row r="50" spans="2:12" ht="16" customHeight="1" x14ac:dyDescent="0.4">
      <c r="B50" s="631" t="s">
        <v>537</v>
      </c>
      <c r="C50" s="632"/>
      <c r="D50" s="62">
        <v>80099</v>
      </c>
      <c r="E50" s="62">
        <v>50940</v>
      </c>
      <c r="F50" s="62">
        <v>47294</v>
      </c>
      <c r="G50" s="40">
        <v>35399</v>
      </c>
      <c r="H50" s="652">
        <v>0.152</v>
      </c>
      <c r="I50" s="876"/>
      <c r="K50" s="629"/>
    </row>
    <row r="51" spans="2:12" ht="16" customHeight="1" x14ac:dyDescent="0.35">
      <c r="B51" s="631" t="s">
        <v>538</v>
      </c>
      <c r="C51" s="632"/>
      <c r="D51" s="62">
        <v>3822</v>
      </c>
      <c r="E51" s="62">
        <v>2407</v>
      </c>
      <c r="F51" s="62">
        <v>2473</v>
      </c>
      <c r="G51" s="40">
        <v>1915</v>
      </c>
      <c r="H51" s="652">
        <v>0.68500000000000005</v>
      </c>
      <c r="I51" s="876"/>
      <c r="K51" s="629"/>
    </row>
    <row r="52" spans="2:12" ht="16" customHeight="1" x14ac:dyDescent="0.35">
      <c r="B52" s="631" t="s">
        <v>539</v>
      </c>
      <c r="C52" s="632"/>
      <c r="D52" s="630">
        <v>0.43</v>
      </c>
      <c r="E52" s="630">
        <v>0.27</v>
      </c>
      <c r="F52" s="630">
        <v>0.38</v>
      </c>
      <c r="G52" s="653">
        <v>0.19</v>
      </c>
      <c r="H52" s="652">
        <v>0.47099999999999997</v>
      </c>
      <c r="I52" s="876"/>
      <c r="K52" s="629"/>
    </row>
    <row r="53" spans="2:12" ht="16" customHeight="1" x14ac:dyDescent="0.35">
      <c r="B53" s="631" t="s">
        <v>540</v>
      </c>
      <c r="C53" s="632"/>
      <c r="D53" s="1336" t="s">
        <v>522</v>
      </c>
      <c r="E53" s="1337"/>
      <c r="F53" s="1338"/>
      <c r="G53" s="62">
        <v>156</v>
      </c>
      <c r="H53" s="652"/>
      <c r="I53" s="876"/>
    </row>
    <row r="54" spans="2:12" ht="16" customHeight="1" x14ac:dyDescent="0.35">
      <c r="B54" s="641" t="s">
        <v>541</v>
      </c>
      <c r="C54" s="642"/>
      <c r="D54" s="1339" t="s">
        <v>522</v>
      </c>
      <c r="E54" s="1340"/>
      <c r="F54" s="1341"/>
      <c r="G54" s="329">
        <v>137</v>
      </c>
      <c r="H54" s="654"/>
      <c r="I54" s="858"/>
    </row>
    <row r="55" spans="2:12" ht="20.149999999999999" customHeight="1" x14ac:dyDescent="0.35">
      <c r="D55" s="17"/>
      <c r="E55" s="17"/>
      <c r="F55" s="17"/>
      <c r="G55" s="17"/>
    </row>
    <row r="56" spans="2:12" ht="230.5" customHeight="1" x14ac:dyDescent="0.35">
      <c r="B56" s="1342" t="s">
        <v>542</v>
      </c>
      <c r="C56" s="1343"/>
      <c r="D56" s="1343"/>
      <c r="E56" s="1343"/>
      <c r="F56" s="1343"/>
      <c r="G56" s="1343"/>
      <c r="H56" s="1343"/>
      <c r="I56" s="1343"/>
    </row>
    <row r="57" spans="2:12" ht="213" customHeight="1" x14ac:dyDescent="0.35">
      <c r="B57" s="1138" t="s">
        <v>543</v>
      </c>
      <c r="C57" s="1138"/>
      <c r="D57" s="1138"/>
      <c r="E57" s="1138"/>
      <c r="F57" s="1138"/>
      <c r="G57" s="1138"/>
      <c r="H57" s="1138"/>
      <c r="I57" s="1138"/>
      <c r="L57" s="548"/>
    </row>
    <row r="58" spans="2:12" ht="173.5" customHeight="1" x14ac:dyDescent="0.35">
      <c r="B58" s="1138" t="s">
        <v>544</v>
      </c>
      <c r="C58" s="1138"/>
      <c r="D58" s="1138"/>
      <c r="E58" s="1138"/>
      <c r="F58" s="1138"/>
      <c r="G58" s="1138"/>
      <c r="H58" s="1138"/>
      <c r="I58" s="1138"/>
      <c r="L58" s="548"/>
    </row>
    <row r="59" spans="2:12" ht="326.14999999999998" customHeight="1" x14ac:dyDescent="0.35">
      <c r="B59" s="1138" t="s">
        <v>545</v>
      </c>
      <c r="C59" s="1138"/>
      <c r="D59" s="1138"/>
      <c r="E59" s="1138"/>
      <c r="F59" s="1138"/>
      <c r="G59" s="1138"/>
      <c r="H59" s="1138"/>
      <c r="I59" s="1138"/>
      <c r="L59" s="548"/>
    </row>
    <row r="60" spans="2:12" ht="174.65" customHeight="1" x14ac:dyDescent="0.35">
      <c r="B60" s="1333" t="s">
        <v>546</v>
      </c>
      <c r="C60" s="1333"/>
      <c r="D60" s="1333"/>
      <c r="E60" s="1333"/>
      <c r="F60" s="1333"/>
      <c r="G60" s="1333"/>
      <c r="H60" s="1333"/>
      <c r="I60" s="1333"/>
      <c r="L60" s="548"/>
    </row>
    <row r="62" spans="2:12" ht="157.4" customHeight="1" x14ac:dyDescent="0.35">
      <c r="B62" s="1321"/>
      <c r="C62" s="1321"/>
      <c r="D62" s="1321"/>
      <c r="E62" s="1321"/>
      <c r="F62" s="1321"/>
      <c r="G62" s="1321"/>
      <c r="H62" s="1321"/>
    </row>
  </sheetData>
  <sheetProtection algorithmName="SHA-512" hashValue="78pJ/NHF4LGD7Qox3kx20Cszo6rJoM+iqDErvyUyqwDZtQUcQNGVcncFME9gPvCcrvK5dsLA4zDXOoAY62RvpQ==" saltValue="+Rs/sqF/H/cN1kdaO8PZTg==" spinCount="100000" sheet="1" objects="1" scenarios="1"/>
  <customSheetViews>
    <customSheetView guid="{2ED3A9CB-81A9-4973-8A42-E9BC13885177}" scale="73" showGridLines="0">
      <selection activeCell="I13" sqref="I13"/>
      <pageMargins left="0" right="0" top="0" bottom="0" header="0" footer="0"/>
      <pageSetup paperSize="9" orientation="portrait" r:id="rId1"/>
      <headerFooter differentFirst="1">
        <firstHeader xml:space="preserve">&amp;L&amp;G&amp;C
</firstHeader>
      </headerFooter>
    </customSheetView>
  </customSheetViews>
  <mergeCells count="44">
    <mergeCell ref="B58:I58"/>
    <mergeCell ref="B59:I59"/>
    <mergeCell ref="B60:I60"/>
    <mergeCell ref="B8:C8"/>
    <mergeCell ref="B23:C23"/>
    <mergeCell ref="H24:H26"/>
    <mergeCell ref="B33:H33"/>
    <mergeCell ref="B34:C34"/>
    <mergeCell ref="D53:F53"/>
    <mergeCell ref="D54:F54"/>
    <mergeCell ref="B56:I56"/>
    <mergeCell ref="B57:I57"/>
    <mergeCell ref="B62:H62"/>
    <mergeCell ref="D35:E35"/>
    <mergeCell ref="D37:F37"/>
    <mergeCell ref="D39:E39"/>
    <mergeCell ref="B42:E42"/>
    <mergeCell ref="B43:C43"/>
    <mergeCell ref="B38:C38"/>
    <mergeCell ref="B37:C37"/>
    <mergeCell ref="H35:H40"/>
    <mergeCell ref="B40:C40"/>
    <mergeCell ref="B48:C48"/>
    <mergeCell ref="E44:E45"/>
    <mergeCell ref="B45:C45"/>
    <mergeCell ref="B44:C44"/>
    <mergeCell ref="B47:I47"/>
    <mergeCell ref="I49:I54"/>
    <mergeCell ref="B5:H5"/>
    <mergeCell ref="B6:C6"/>
    <mergeCell ref="B18:B19"/>
    <mergeCell ref="B20:C20"/>
    <mergeCell ref="B39:C39"/>
    <mergeCell ref="B36:C36"/>
    <mergeCell ref="B35:C35"/>
    <mergeCell ref="H7:H11"/>
    <mergeCell ref="B11:C11"/>
    <mergeCell ref="B13:H13"/>
    <mergeCell ref="H15:H20"/>
    <mergeCell ref="B15:B17"/>
    <mergeCell ref="B28:H28"/>
    <mergeCell ref="B29:C29"/>
    <mergeCell ref="H30:H31"/>
    <mergeCell ref="B22:H22"/>
  </mergeCells>
  <pageMargins left="0.511811024" right="0.511811024" top="0.78740157499999996" bottom="0.78740157499999996" header="0.31496062000000002" footer="0.31496062000000002"/>
  <pageSetup paperSize="9" orientation="portrait" r:id="rId2"/>
  <headerFooter differentFirst="1">
    <firstHeader xml:space="preserve">&amp;L&amp;G&amp;C
</firstHeader>
  </headerFooter>
  <drawing r:id="rId3"/>
  <legacyDrawingHF r:id="rId4"/>
  <extLst>
    <ext xmlns:x14="http://schemas.microsoft.com/office/spreadsheetml/2009/9/main" uri="{78C0D931-6437-407d-A8EE-F0AAD7539E65}">
      <x14:conditionalFormattings>
        <x14:conditionalFormatting xmlns:xm="http://schemas.microsoft.com/office/excel/2006/main">
          <x14:cfRule type="iconSet" priority="5" id="{A8A2390A-6EF4-4ECA-949A-A86B46CAC820}">
            <x14:iconSet custom="1">
              <x14:cfvo type="percent">
                <xm:f>0</xm:f>
              </x14:cfvo>
              <x14:cfvo type="percent">
                <xm:f>33</xm:f>
              </x14:cfvo>
              <x14:cfvo type="percent">
                <xm:f>67</xm:f>
              </x14:cfvo>
              <x14:cfIcon iconSet="3Stars" iconId="0"/>
              <x14:cfIcon iconSet="3Stars" iconId="0"/>
              <x14:cfIcon iconSet="3Stars" iconId="0"/>
            </x14:iconSet>
          </x14:cfRule>
          <xm:sqref>D36:E36</xm:sqref>
        </x14:conditionalFormatting>
        <x14:conditionalFormatting xmlns:xm="http://schemas.microsoft.com/office/excel/2006/main">
          <x14:cfRule type="iconSet" priority="3" id="{173DF709-D58E-41A6-9308-B8992047D11B}">
            <x14:iconSet iconSet="3Stars" custom="1">
              <x14:cfvo type="percent">
                <xm:f>0</xm:f>
              </x14:cfvo>
              <x14:cfvo type="num">
                <xm:f>0</xm:f>
              </x14:cfvo>
              <x14:cfvo type="num">
                <xm:f>0</xm:f>
              </x14:cfvo>
              <x14:cfIcon iconSet="NoIcons" iconId="0"/>
              <x14:cfIcon iconSet="NoIcons" iconId="0"/>
              <x14:cfIcon iconSet="3Stars" iconId="0"/>
            </x14:iconSet>
          </x14:cfRule>
          <xm:sqref>D49:F52</xm:sqref>
        </x14:conditionalFormatting>
        <x14:conditionalFormatting xmlns:xm="http://schemas.microsoft.com/office/excel/2006/main">
          <x14:cfRule type="iconSet" priority="16" id="{16852AE2-43F2-43B9-8252-773BB8A129FB}">
            <x14:iconSet custom="1">
              <x14:cfvo type="percent">
                <xm:f>0</xm:f>
              </x14:cfvo>
              <x14:cfvo type="percent">
                <xm:f>33</xm:f>
              </x14:cfvo>
              <x14:cfvo type="percent">
                <xm:f>67</xm:f>
              </x14:cfvo>
              <x14:cfIcon iconSet="3Stars" iconId="0"/>
              <x14:cfIcon iconSet="3Stars" iconId="0"/>
              <x14:cfIcon iconSet="3Stars" iconId="0"/>
            </x14:iconSet>
          </x14:cfRule>
          <xm:sqref>D26:G26 D20:G20 D30:G31 F35:G36 G37 D38:G38 F39:G39 D7:G7 D9:G9</xm:sqref>
        </x14:conditionalFormatting>
        <x14:conditionalFormatting xmlns:xm="http://schemas.microsoft.com/office/excel/2006/main">
          <x14:cfRule type="iconSet" priority="2" id="{39741ABB-F1B1-41EF-9B46-2BFED18927E0}">
            <x14:iconSet custom="1">
              <x14:cfvo type="percent">
                <xm:f>0</xm:f>
              </x14:cfvo>
              <x14:cfvo type="percent">
                <xm:f>33</xm:f>
              </x14:cfvo>
              <x14:cfvo type="percent">
                <xm:f>67</xm:f>
              </x14:cfvo>
              <x14:cfIcon iconSet="3Stars" iconId="0"/>
              <x14:cfIcon iconSet="3Stars" iconId="0"/>
              <x14:cfIcon iconSet="3Stars" iconId="0"/>
            </x14:iconSet>
          </x14:cfRule>
          <xm:sqref>G49:G50</xm:sqref>
        </x14:conditionalFormatting>
        <x14:conditionalFormatting xmlns:xm="http://schemas.microsoft.com/office/excel/2006/main">
          <x14:cfRule type="iconSet" priority="1" id="{E9063432-3C8F-4E3B-8C91-85DB2BA418AC}">
            <x14:iconSet custom="1">
              <x14:cfvo type="percent">
                <xm:f>0</xm:f>
              </x14:cfvo>
              <x14:cfvo type="percent">
                <xm:f>33</xm:f>
              </x14:cfvo>
              <x14:cfvo type="percent">
                <xm:f>67</xm:f>
              </x14:cfvo>
              <x14:cfIcon iconSet="3Stars" iconId="0"/>
              <x14:cfIcon iconSet="3Stars" iconId="0"/>
              <x14:cfIcon iconSet="3Stars" iconId="0"/>
            </x14:iconSet>
          </x14:cfRule>
          <xm:sqref>G51:G52</xm:sqref>
        </x14:conditionalFormatting>
      </x14:conditionalFormatting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B39F30-F1BF-4036-943F-4EEDEC983595}">
  <sheetPr>
    <tabColor rgb="FF8BD49B"/>
  </sheetPr>
  <dimension ref="A1:O43"/>
  <sheetViews>
    <sheetView showGridLines="0" zoomScale="50" zoomScaleNormal="50" workbookViewId="0">
      <selection activeCell="K11" sqref="K11"/>
    </sheetView>
  </sheetViews>
  <sheetFormatPr defaultColWidth="9.1796875" defaultRowHeight="16" customHeight="1" x14ac:dyDescent="0.35"/>
  <cols>
    <col min="1" max="1" width="3.54296875" style="1" customWidth="1"/>
    <col min="2" max="2" width="26.81640625" style="2" customWidth="1"/>
    <col min="3" max="3" width="21.81640625" style="2" customWidth="1"/>
    <col min="4" max="4" width="18.81640625" style="2" customWidth="1"/>
    <col min="5" max="8" width="16.54296875" style="1" customWidth="1"/>
    <col min="9" max="9" width="24.1796875" style="1" customWidth="1"/>
    <col min="10" max="10" width="30.1796875" style="4" customWidth="1"/>
    <col min="11" max="14" width="9.1796875" style="4"/>
    <col min="15" max="15" width="73.54296875" style="4" customWidth="1"/>
    <col min="16" max="17" width="27" style="4" customWidth="1"/>
    <col min="18" max="16384" width="9.1796875" style="4"/>
  </cols>
  <sheetData>
    <row r="1" spans="2:11" ht="21.65" customHeight="1" x14ac:dyDescent="0.35"/>
    <row r="2" spans="2:11" ht="21.65" customHeight="1" x14ac:dyDescent="0.35"/>
    <row r="3" spans="2:11" ht="21.65" customHeight="1" x14ac:dyDescent="0.35"/>
    <row r="4" spans="2:11" ht="22" customHeight="1" x14ac:dyDescent="0.35"/>
    <row r="5" spans="2:11" ht="16" customHeight="1" x14ac:dyDescent="0.35">
      <c r="B5" s="1344" t="s">
        <v>547</v>
      </c>
      <c r="C5" s="1345"/>
      <c r="D5" s="1345"/>
      <c r="E5" s="1345"/>
      <c r="F5" s="1345"/>
      <c r="G5" s="1345"/>
      <c r="H5" s="1345"/>
      <c r="I5" s="1346"/>
      <c r="J5" s="5"/>
    </row>
    <row r="6" spans="2:11" ht="16" customHeight="1" x14ac:dyDescent="0.35">
      <c r="B6" s="623" t="s">
        <v>548</v>
      </c>
      <c r="C6" s="645" t="s">
        <v>549</v>
      </c>
      <c r="D6" s="624" t="s">
        <v>550</v>
      </c>
      <c r="E6" s="625">
        <v>2020</v>
      </c>
      <c r="F6" s="625">
        <v>2021</v>
      </c>
      <c r="G6" s="625">
        <v>2022</v>
      </c>
      <c r="H6" s="626">
        <v>2023</v>
      </c>
      <c r="I6" s="618" t="s">
        <v>17</v>
      </c>
      <c r="J6" s="5"/>
    </row>
    <row r="7" spans="2:11" ht="16" customHeight="1" x14ac:dyDescent="0.35">
      <c r="B7" s="1356" t="s">
        <v>551</v>
      </c>
      <c r="C7" s="656" t="s">
        <v>75</v>
      </c>
      <c r="D7" s="1358" t="s">
        <v>552</v>
      </c>
      <c r="E7" s="657">
        <v>120590</v>
      </c>
      <c r="F7" s="657">
        <v>228081</v>
      </c>
      <c r="G7" s="658">
        <v>93500.81</v>
      </c>
      <c r="H7" s="659">
        <v>114473.53846142</v>
      </c>
      <c r="I7" s="876" t="s">
        <v>553</v>
      </c>
      <c r="J7" s="660"/>
    </row>
    <row r="8" spans="2:11" ht="16" customHeight="1" x14ac:dyDescent="0.35">
      <c r="B8" s="1357"/>
      <c r="C8" s="661" t="s">
        <v>78</v>
      </c>
      <c r="D8" s="1359"/>
      <c r="E8" s="662">
        <v>99470</v>
      </c>
      <c r="F8" s="663">
        <v>99432.542738000004</v>
      </c>
      <c r="G8" s="664">
        <v>198493.7</v>
      </c>
      <c r="H8" s="665">
        <v>331241.07024290704</v>
      </c>
      <c r="I8" s="876"/>
      <c r="J8" s="660"/>
      <c r="K8" s="5"/>
    </row>
    <row r="9" spans="2:11" ht="16" customHeight="1" x14ac:dyDescent="0.35">
      <c r="B9" s="999"/>
      <c r="C9" s="1360" t="s">
        <v>35</v>
      </c>
      <c r="D9" s="1360"/>
      <c r="E9" s="666">
        <f>SUM(E7:E8)</f>
        <v>220060</v>
      </c>
      <c r="F9" s="666">
        <v>327513</v>
      </c>
      <c r="G9" s="666">
        <v>291995</v>
      </c>
      <c r="H9" s="667">
        <f>SUM(H7:H8)</f>
        <v>445714.60870432702</v>
      </c>
      <c r="I9" s="876"/>
      <c r="J9" s="660"/>
      <c r="K9" s="5"/>
    </row>
    <row r="10" spans="2:11" ht="16" customHeight="1" x14ac:dyDescent="0.35">
      <c r="B10" s="1356" t="s">
        <v>554</v>
      </c>
      <c r="C10" s="1361" t="s">
        <v>75</v>
      </c>
      <c r="D10" s="305" t="s">
        <v>76</v>
      </c>
      <c r="E10" s="658">
        <v>13608542.983991202</v>
      </c>
      <c r="F10" s="658">
        <v>18306622.104170401</v>
      </c>
      <c r="G10" s="658">
        <v>17660004.109684136</v>
      </c>
      <c r="H10" s="659">
        <v>10382606.2164324</v>
      </c>
      <c r="I10" s="876"/>
      <c r="J10" s="660"/>
      <c r="K10" s="5"/>
    </row>
    <row r="11" spans="2:11" ht="16" customHeight="1" x14ac:dyDescent="0.35">
      <c r="B11" s="1357"/>
      <c r="C11" s="928"/>
      <c r="D11" s="301" t="s">
        <v>40</v>
      </c>
      <c r="E11" s="668">
        <v>13334590.15709023</v>
      </c>
      <c r="F11" s="668">
        <v>5999576.7829863019</v>
      </c>
      <c r="G11" s="668">
        <v>9498451.4198203012</v>
      </c>
      <c r="H11" s="669">
        <v>14382367.851679478</v>
      </c>
      <c r="I11" s="876"/>
      <c r="J11" s="660"/>
      <c r="K11" s="5"/>
    </row>
    <row r="12" spans="2:11" ht="16" customHeight="1" x14ac:dyDescent="0.35">
      <c r="B12" s="1357"/>
      <c r="C12" s="928"/>
      <c r="D12" s="301" t="s">
        <v>77</v>
      </c>
      <c r="E12" s="668">
        <v>546.51880080000001</v>
      </c>
      <c r="F12" s="668">
        <v>4008.7195068620003</v>
      </c>
      <c r="G12" s="668">
        <v>0</v>
      </c>
      <c r="H12" s="669">
        <v>6194.9699665200005</v>
      </c>
      <c r="I12" s="876"/>
      <c r="J12" s="660"/>
      <c r="K12" s="5"/>
    </row>
    <row r="13" spans="2:11" ht="16" customHeight="1" x14ac:dyDescent="0.35">
      <c r="B13" s="1357"/>
      <c r="C13" s="928" t="s">
        <v>78</v>
      </c>
      <c r="D13" s="301" t="s">
        <v>76</v>
      </c>
      <c r="E13" s="668">
        <v>75422603.497310758</v>
      </c>
      <c r="F13" s="668">
        <v>65034896.821331792</v>
      </c>
      <c r="G13" s="668">
        <v>60942583.440521754</v>
      </c>
      <c r="H13" s="669">
        <v>50956209.474030606</v>
      </c>
      <c r="I13" s="876"/>
      <c r="J13" s="660"/>
      <c r="K13" s="5"/>
    </row>
    <row r="14" spans="2:11" ht="16" customHeight="1" x14ac:dyDescent="0.35">
      <c r="B14" s="1357"/>
      <c r="C14" s="928"/>
      <c r="D14" s="301" t="s">
        <v>555</v>
      </c>
      <c r="E14" s="668">
        <v>10947018.122778967</v>
      </c>
      <c r="F14" s="668">
        <v>11135965.232175518</v>
      </c>
      <c r="G14" s="668">
        <v>10813978.241986128</v>
      </c>
      <c r="H14" s="669">
        <v>9089489.2145496234</v>
      </c>
      <c r="I14" s="876"/>
      <c r="J14" s="660"/>
      <c r="K14" s="5"/>
    </row>
    <row r="15" spans="2:11" ht="16" customHeight="1" x14ac:dyDescent="0.35">
      <c r="B15" s="1357"/>
      <c r="C15" s="928"/>
      <c r="D15" s="301" t="s">
        <v>40</v>
      </c>
      <c r="E15" s="668">
        <v>37045531.522121288</v>
      </c>
      <c r="F15" s="668">
        <v>41315483.830376975</v>
      </c>
      <c r="G15" s="668">
        <v>40767774.891925462</v>
      </c>
      <c r="H15" s="669">
        <v>37019719.200988837</v>
      </c>
      <c r="I15" s="876"/>
      <c r="J15" s="660"/>
      <c r="K15" s="5"/>
    </row>
    <row r="16" spans="2:11" ht="16" customHeight="1" x14ac:dyDescent="0.35">
      <c r="B16" s="1357"/>
      <c r="C16" s="1374"/>
      <c r="D16" s="670" t="s">
        <v>77</v>
      </c>
      <c r="E16" s="664">
        <v>1174425.4219531596</v>
      </c>
      <c r="F16" s="664">
        <v>2091004.5169274351</v>
      </c>
      <c r="G16" s="664">
        <v>4337611.5818791166</v>
      </c>
      <c r="H16" s="665">
        <v>1492080.4472323428</v>
      </c>
      <c r="I16" s="876"/>
      <c r="J16" s="660"/>
      <c r="K16" s="5"/>
    </row>
    <row r="17" spans="2:11" ht="16" customHeight="1" x14ac:dyDescent="0.35">
      <c r="B17" s="999"/>
      <c r="C17" s="1360" t="s">
        <v>35</v>
      </c>
      <c r="D17" s="1360"/>
      <c r="E17" s="671">
        <f>SUM(E10:E16)</f>
        <v>151533258.22404641</v>
      </c>
      <c r="F17" s="671">
        <f t="shared" ref="F17:H17" si="0">SUM(F10:F16)</f>
        <v>143887558.00747526</v>
      </c>
      <c r="G17" s="671">
        <f t="shared" si="0"/>
        <v>144020403.68581688</v>
      </c>
      <c r="H17" s="672">
        <f t="shared" si="0"/>
        <v>123328667.37487981</v>
      </c>
      <c r="I17" s="876"/>
      <c r="J17" s="660"/>
      <c r="K17" s="5"/>
    </row>
    <row r="18" spans="2:11" ht="16" customHeight="1" x14ac:dyDescent="0.35">
      <c r="B18" s="1363" t="s">
        <v>556</v>
      </c>
      <c r="C18" s="1348" t="s">
        <v>74</v>
      </c>
      <c r="D18" s="1349"/>
      <c r="E18" s="673">
        <v>5857.6328200000007</v>
      </c>
      <c r="F18" s="673">
        <v>5578.0765099999999</v>
      </c>
      <c r="G18" s="674">
        <v>31755.176383571197</v>
      </c>
      <c r="H18" s="674">
        <v>36418.422070000008</v>
      </c>
      <c r="I18" s="876"/>
      <c r="J18" s="660"/>
      <c r="K18" s="5"/>
    </row>
    <row r="19" spans="2:11" ht="16" customHeight="1" x14ac:dyDescent="0.35">
      <c r="B19" s="1363"/>
      <c r="C19" s="1375" t="s">
        <v>75</v>
      </c>
      <c r="D19" s="1191"/>
      <c r="E19" s="664">
        <v>12595.595450000001</v>
      </c>
      <c r="F19" s="664">
        <v>3075.74</v>
      </c>
      <c r="G19" s="664">
        <v>27577.195</v>
      </c>
      <c r="H19" s="664">
        <v>25965.430950000002</v>
      </c>
      <c r="I19" s="876"/>
      <c r="J19" s="660"/>
      <c r="K19" s="5"/>
    </row>
    <row r="20" spans="2:11" ht="16" customHeight="1" x14ac:dyDescent="0.35">
      <c r="B20" s="1363"/>
      <c r="C20" s="1366" t="s">
        <v>78</v>
      </c>
      <c r="D20" s="1367"/>
      <c r="E20" s="664">
        <v>104079.64442800001</v>
      </c>
      <c r="F20" s="664">
        <v>43826.433020000011</v>
      </c>
      <c r="G20" s="664">
        <v>134872.19723675004</v>
      </c>
      <c r="H20" s="664">
        <v>132109.23941179999</v>
      </c>
      <c r="I20" s="876"/>
      <c r="J20" s="660"/>
      <c r="K20" s="5"/>
    </row>
    <row r="21" spans="2:11" ht="16" customHeight="1" x14ac:dyDescent="0.35">
      <c r="B21" s="1364"/>
      <c r="C21" s="1373" t="s">
        <v>35</v>
      </c>
      <c r="D21" s="1360"/>
      <c r="E21" s="671">
        <f>SUM(E18:E20)</f>
        <v>122532.87269800002</v>
      </c>
      <c r="F21" s="671">
        <f>SUM(F18:F20)</f>
        <v>52480.249530000016</v>
      </c>
      <c r="G21" s="671">
        <f>SUM(G18:G20)</f>
        <v>194204.56862032122</v>
      </c>
      <c r="H21" s="672">
        <f>SUM(H18:H20)</f>
        <v>194493.0924318</v>
      </c>
      <c r="I21" s="876"/>
      <c r="J21" s="660"/>
      <c r="K21" s="5"/>
    </row>
    <row r="22" spans="2:11" ht="16" customHeight="1" x14ac:dyDescent="0.35">
      <c r="B22" s="1372" t="s">
        <v>557</v>
      </c>
      <c r="C22" s="1360"/>
      <c r="D22" s="1360"/>
      <c r="E22" s="671">
        <v>70526978</v>
      </c>
      <c r="F22" s="671">
        <v>67417365</v>
      </c>
      <c r="G22" s="671">
        <v>73596877</v>
      </c>
      <c r="H22" s="672">
        <v>69191018.978999987</v>
      </c>
      <c r="I22" s="876"/>
      <c r="J22" s="660"/>
      <c r="K22" s="5"/>
    </row>
    <row r="23" spans="2:11" ht="14.5" x14ac:dyDescent="0.35">
      <c r="B23" s="1350" t="s">
        <v>558</v>
      </c>
      <c r="C23" s="1351"/>
      <c r="D23" s="1352"/>
      <c r="E23" s="675">
        <f>E9+E17+E21-E22</f>
        <v>81348873.096744418</v>
      </c>
      <c r="F23" s="675">
        <f t="shared" ref="F23:H23" si="1">F9+F17+F21-F22</f>
        <v>76850186.257005244</v>
      </c>
      <c r="G23" s="675">
        <f t="shared" si="1"/>
        <v>70909726.254437208</v>
      </c>
      <c r="H23" s="675">
        <f t="shared" si="1"/>
        <v>54777856.097015947</v>
      </c>
      <c r="I23" s="876"/>
      <c r="J23" s="660"/>
      <c r="K23" s="660"/>
    </row>
    <row r="24" spans="2:11" ht="16" customHeight="1" x14ac:dyDescent="0.35">
      <c r="B24" s="1353" t="s">
        <v>559</v>
      </c>
      <c r="C24" s="1354"/>
      <c r="D24" s="1355"/>
      <c r="E24" s="676">
        <f>E23/'Electricity Generation'!E11</f>
        <v>1.0807390489160618</v>
      </c>
      <c r="F24" s="676">
        <f>F23/'Electricity Generation'!I11</f>
        <v>1.0353010262798377</v>
      </c>
      <c r="G24" s="676">
        <f>G23/'Electricity Generation'!M11</f>
        <v>0.9109215282385249</v>
      </c>
      <c r="H24" s="676">
        <f>H23/'Electricity Generation'!Q11</f>
        <v>0.75551286817889096</v>
      </c>
      <c r="I24" s="858"/>
      <c r="J24" s="660"/>
      <c r="K24" s="5"/>
    </row>
    <row r="26" spans="2:11" ht="32.15" customHeight="1" x14ac:dyDescent="0.35">
      <c r="B26" s="1368" t="s">
        <v>560</v>
      </c>
      <c r="C26" s="1369"/>
      <c r="D26" s="1369"/>
      <c r="E26" s="1369"/>
      <c r="F26" s="1369"/>
      <c r="G26" s="1369"/>
      <c r="H26" s="1369"/>
      <c r="I26" s="1370"/>
      <c r="J26" s="5"/>
    </row>
    <row r="27" spans="2:11" ht="16" customHeight="1" x14ac:dyDescent="0.35">
      <c r="B27" s="1308" t="s">
        <v>550</v>
      </c>
      <c r="C27" s="1329"/>
      <c r="D27" s="1309"/>
      <c r="E27" s="616">
        <v>2020</v>
      </c>
      <c r="F27" s="616">
        <v>2021</v>
      </c>
      <c r="G27" s="616">
        <v>2022</v>
      </c>
      <c r="H27" s="617">
        <v>2023</v>
      </c>
      <c r="I27" s="618" t="s">
        <v>17</v>
      </c>
      <c r="J27" s="284"/>
    </row>
    <row r="28" spans="2:11" ht="16" customHeight="1" x14ac:dyDescent="0.35">
      <c r="B28" s="1190" t="s">
        <v>561</v>
      </c>
      <c r="C28" s="1347"/>
      <c r="D28" s="1191"/>
      <c r="E28" s="677">
        <v>4795088.4763157889</v>
      </c>
      <c r="F28" s="678">
        <v>4653691.5464912271</v>
      </c>
      <c r="G28" s="679">
        <v>4763342.2625730997</v>
      </c>
      <c r="H28" s="43">
        <v>3589879.2479570019</v>
      </c>
      <c r="I28" s="1371" t="s">
        <v>562</v>
      </c>
      <c r="K28" s="5"/>
    </row>
    <row r="29" spans="2:11" ht="16" customHeight="1" x14ac:dyDescent="0.35">
      <c r="B29" s="1190" t="s">
        <v>563</v>
      </c>
      <c r="C29" s="1347"/>
      <c r="D29" s="1191"/>
      <c r="E29" s="680">
        <v>6209232.0688857129</v>
      </c>
      <c r="F29" s="678">
        <v>1606273.939346171</v>
      </c>
      <c r="G29" s="679">
        <v>1205851.9912153042</v>
      </c>
      <c r="H29" s="67">
        <v>2362348.1078429716</v>
      </c>
      <c r="I29" s="1139"/>
      <c r="K29" s="5"/>
    </row>
    <row r="30" spans="2:11" ht="16" customHeight="1" x14ac:dyDescent="0.35">
      <c r="B30" s="1190" t="s">
        <v>564</v>
      </c>
      <c r="C30" s="1347"/>
      <c r="D30" s="1191"/>
      <c r="E30" s="680">
        <v>94150.704676853638</v>
      </c>
      <c r="F30" s="678">
        <v>207427.85040092608</v>
      </c>
      <c r="G30" s="679">
        <v>423230.20323493914</v>
      </c>
      <c r="H30" s="67">
        <v>75826.640873360899</v>
      </c>
      <c r="I30" s="1139"/>
      <c r="K30" s="5"/>
    </row>
    <row r="31" spans="2:11" ht="16" customHeight="1" x14ac:dyDescent="0.35">
      <c r="B31" s="1190" t="s">
        <v>565</v>
      </c>
      <c r="C31" s="1347"/>
      <c r="D31" s="1191"/>
      <c r="E31" s="680">
        <v>13773981.711227888</v>
      </c>
      <c r="F31" s="678">
        <v>13698930.728556802</v>
      </c>
      <c r="G31" s="679">
        <v>12194860.285403632</v>
      </c>
      <c r="H31" s="67">
        <v>4005093.0886529717</v>
      </c>
      <c r="I31" s="1139"/>
      <c r="K31" s="5"/>
    </row>
    <row r="32" spans="2:11" ht="16" customHeight="1" x14ac:dyDescent="0.35">
      <c r="B32" s="1190" t="s">
        <v>566</v>
      </c>
      <c r="C32" s="1347"/>
      <c r="D32" s="1191"/>
      <c r="E32" s="680">
        <v>22973.815614159867</v>
      </c>
      <c r="F32" s="678">
        <v>26795.088610766667</v>
      </c>
      <c r="G32" s="679">
        <v>34456.314313266666</v>
      </c>
      <c r="H32" s="43">
        <v>45668.160000000003</v>
      </c>
      <c r="I32" s="1139"/>
      <c r="K32" s="5"/>
    </row>
    <row r="33" spans="2:15" ht="16" customHeight="1" x14ac:dyDescent="0.35">
      <c r="B33" s="1190" t="s">
        <v>48</v>
      </c>
      <c r="C33" s="1347"/>
      <c r="D33" s="1191"/>
      <c r="E33" s="680">
        <v>26290.504794207151</v>
      </c>
      <c r="F33" s="678">
        <v>60283.046096258578</v>
      </c>
      <c r="G33" s="679">
        <v>35505.278536098398</v>
      </c>
      <c r="H33" s="67">
        <v>58657.779917856395</v>
      </c>
      <c r="I33" s="1139"/>
      <c r="K33" s="5"/>
    </row>
    <row r="34" spans="2:15" ht="16" customHeight="1" x14ac:dyDescent="0.35">
      <c r="B34" s="1190" t="s">
        <v>567</v>
      </c>
      <c r="C34" s="1347"/>
      <c r="D34" s="1191"/>
      <c r="E34" s="680">
        <v>2073786.4448411034</v>
      </c>
      <c r="F34" s="678">
        <v>2395516.2344910572</v>
      </c>
      <c r="G34" s="679">
        <v>2316989.7139826934</v>
      </c>
      <c r="H34" s="67">
        <v>1303330.3207082644</v>
      </c>
      <c r="I34" s="1139"/>
      <c r="K34" s="5"/>
    </row>
    <row r="35" spans="2:15" ht="16" customHeight="1" x14ac:dyDescent="0.35">
      <c r="B35" s="1190" t="s">
        <v>568</v>
      </c>
      <c r="C35" s="1347"/>
      <c r="D35" s="1191"/>
      <c r="E35" s="680">
        <v>2240368.0850884765</v>
      </c>
      <c r="F35" s="678">
        <v>2494447.9419043427</v>
      </c>
      <c r="G35" s="679">
        <v>2349271.5934255454</v>
      </c>
      <c r="H35" s="67">
        <v>1417969.1344788973</v>
      </c>
      <c r="I35" s="1139"/>
      <c r="K35" s="5"/>
    </row>
    <row r="36" spans="2:15" ht="16" customHeight="1" x14ac:dyDescent="0.35">
      <c r="B36" s="1190" t="s">
        <v>49</v>
      </c>
      <c r="C36" s="1347"/>
      <c r="D36" s="1191"/>
      <c r="E36" s="680">
        <v>31922.537950754635</v>
      </c>
      <c r="F36" s="678">
        <v>26321.702211138141</v>
      </c>
      <c r="G36" s="679">
        <v>24751.436040374636</v>
      </c>
      <c r="H36" s="67">
        <v>30303.482535853709</v>
      </c>
      <c r="I36" s="1139"/>
      <c r="K36" s="5"/>
    </row>
    <row r="37" spans="2:15" ht="16" customHeight="1" x14ac:dyDescent="0.35">
      <c r="B37" s="1000" t="s">
        <v>39</v>
      </c>
      <c r="C37" s="1365"/>
      <c r="D37" s="1167"/>
      <c r="E37" s="681">
        <v>1140938.5613200888</v>
      </c>
      <c r="F37" s="682">
        <v>1160631.3252072618</v>
      </c>
      <c r="G37" s="683">
        <v>1127072.6547400479</v>
      </c>
      <c r="H37" s="684">
        <v>937866.65418441652</v>
      </c>
      <c r="I37" s="1141"/>
      <c r="K37" s="5"/>
    </row>
    <row r="38" spans="2:15" ht="20.149999999999999" customHeight="1" x14ac:dyDescent="0.35">
      <c r="J38" s="5"/>
    </row>
    <row r="39" spans="2:15" ht="72" customHeight="1" x14ac:dyDescent="0.35">
      <c r="B39" s="937" t="s">
        <v>569</v>
      </c>
      <c r="C39" s="937"/>
      <c r="D39" s="937"/>
      <c r="E39" s="937"/>
      <c r="F39" s="937"/>
      <c r="G39" s="937"/>
      <c r="H39" s="937"/>
      <c r="I39" s="937"/>
      <c r="J39" s="5"/>
    </row>
    <row r="40" spans="2:15" ht="124.75" customHeight="1" x14ac:dyDescent="0.35">
      <c r="B40" s="937" t="s">
        <v>570</v>
      </c>
      <c r="C40" s="937"/>
      <c r="D40" s="937"/>
      <c r="E40" s="937"/>
      <c r="F40" s="937"/>
      <c r="G40" s="937"/>
      <c r="H40" s="937"/>
      <c r="I40" s="937"/>
      <c r="O40" s="548"/>
    </row>
    <row r="41" spans="2:15" ht="30" customHeight="1" x14ac:dyDescent="0.35">
      <c r="B41" s="1362" t="s">
        <v>983</v>
      </c>
      <c r="C41" s="1362"/>
      <c r="D41" s="1362"/>
      <c r="E41" s="1362"/>
      <c r="F41" s="1362"/>
      <c r="G41" s="1362"/>
      <c r="H41" s="1362"/>
      <c r="I41" s="1362"/>
      <c r="J41" s="257"/>
      <c r="K41" s="257"/>
      <c r="L41" s="257"/>
      <c r="M41" s="257"/>
      <c r="O41" s="548"/>
    </row>
    <row r="42" spans="2:15" ht="16" customHeight="1" x14ac:dyDescent="0.35">
      <c r="B42" s="622"/>
      <c r="C42" s="622"/>
      <c r="D42" s="622"/>
      <c r="E42" s="109"/>
      <c r="F42" s="109"/>
      <c r="G42" s="109"/>
      <c r="H42" s="109"/>
      <c r="I42" s="109"/>
      <c r="O42" s="548"/>
    </row>
    <row r="43" spans="2:15" ht="16" customHeight="1" x14ac:dyDescent="0.35">
      <c r="B43" s="622"/>
      <c r="C43" s="622"/>
      <c r="D43" s="622"/>
      <c r="E43" s="109"/>
      <c r="F43" s="109"/>
      <c r="G43" s="109"/>
      <c r="H43" s="109"/>
      <c r="I43" s="109"/>
      <c r="O43" s="599"/>
    </row>
  </sheetData>
  <sheetProtection algorithmName="SHA-512" hashValue="/e0G123bQrRcdmoXVMWbzxPzoJgt3Fdzhqv0LNlMRGJPwBA5VkWivZ78KfTTA3Lo5y3Wg/GcIZWBqaZcDpUrPw==" saltValue="OWmhzJWQu6MsAChU4Vup2w==" spinCount="100000" sheet="1" objects="1" scenarios="1"/>
  <customSheetViews>
    <customSheetView guid="{2ED3A9CB-81A9-4973-8A42-E9BC13885177}" scale="66" showGridLines="0">
      <selection activeCell="J34" sqref="J34"/>
      <pageMargins left="0" right="0" top="0" bottom="0" header="0" footer="0"/>
    </customSheetView>
  </customSheetViews>
  <mergeCells count="33">
    <mergeCell ref="B30:D30"/>
    <mergeCell ref="C19:D19"/>
    <mergeCell ref="B40:I40"/>
    <mergeCell ref="C17:D17"/>
    <mergeCell ref="B41:I41"/>
    <mergeCell ref="B18:B21"/>
    <mergeCell ref="B35:D35"/>
    <mergeCell ref="B36:D36"/>
    <mergeCell ref="B37:D37"/>
    <mergeCell ref="C20:D20"/>
    <mergeCell ref="B27:D27"/>
    <mergeCell ref="B39:I39"/>
    <mergeCell ref="B26:I26"/>
    <mergeCell ref="I28:I37"/>
    <mergeCell ref="B32:D32"/>
    <mergeCell ref="B33:D33"/>
    <mergeCell ref="B31:D31"/>
    <mergeCell ref="B22:D22"/>
    <mergeCell ref="B34:D34"/>
    <mergeCell ref="C21:D21"/>
    <mergeCell ref="B5:I5"/>
    <mergeCell ref="B28:D28"/>
    <mergeCell ref="B29:D29"/>
    <mergeCell ref="I7:I24"/>
    <mergeCell ref="C18:D18"/>
    <mergeCell ref="B23:D23"/>
    <mergeCell ref="B24:D24"/>
    <mergeCell ref="B7:B9"/>
    <mergeCell ref="D7:D8"/>
    <mergeCell ref="C9:D9"/>
    <mergeCell ref="B10:B17"/>
    <mergeCell ref="C10:C12"/>
    <mergeCell ref="C13:C16"/>
  </mergeCells>
  <hyperlinks>
    <hyperlink ref="B41:I41" r:id="rId1" location="page=22" display="For more information about our SBUs, like which types of businesses and countries are included in which one of them, access page 22 of the 2023 Annual Report." xr:uid="{91AB9C46-E141-4FDC-B2CC-834090FF3145}"/>
  </hyperlinks>
  <pageMargins left="0.511811024" right="0.511811024" top="0.78740157499999996" bottom="0.78740157499999996" header="0.31496062000000002" footer="0.31496062000000002"/>
  <drawing r:id="rId2"/>
  <extLst>
    <ext xmlns:x14="http://schemas.microsoft.com/office/spreadsheetml/2009/9/main" uri="{78C0D931-6437-407d-A8EE-F0AAD7539E65}">
      <x14:conditionalFormattings>
        <x14:conditionalFormatting xmlns:xm="http://schemas.microsoft.com/office/excel/2006/main">
          <x14:cfRule type="iconSet" priority="15" id="{1128E953-AC40-45DB-A09A-A5AE6F0901A4}">
            <x14:iconSet custom="1">
              <x14:cfvo type="percent">
                <xm:f>0</xm:f>
              </x14:cfvo>
              <x14:cfvo type="percent">
                <xm:f>33</xm:f>
              </x14:cfvo>
              <x14:cfvo type="percent">
                <xm:f>67</xm:f>
              </x14:cfvo>
              <x14:cfIcon iconSet="3Stars" iconId="0"/>
              <x14:cfIcon iconSet="3Stars" iconId="0"/>
              <x14:cfIcon iconSet="3Stars" iconId="0"/>
            </x14:iconSet>
          </x14:cfRule>
          <xm:sqref>G21:H21</xm:sqref>
        </x14:conditionalFormatting>
      </x14:conditionalFormatting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AC1457-2223-4301-8EA8-743BE0A79D39}">
  <sheetPr>
    <tabColor rgb="FF8BD49B"/>
  </sheetPr>
  <dimension ref="A1:N23"/>
  <sheetViews>
    <sheetView showGridLines="0" zoomScale="50" zoomScaleNormal="50" zoomScalePageLayoutView="48" workbookViewId="0">
      <selection activeCell="H15" sqref="H15"/>
    </sheetView>
  </sheetViews>
  <sheetFormatPr defaultColWidth="9.1796875" defaultRowHeight="16" customHeight="1" x14ac:dyDescent="0.35"/>
  <cols>
    <col min="1" max="1" width="3.54296875" style="1" customWidth="1"/>
    <col min="2" max="2" width="77.54296875" style="2" customWidth="1"/>
    <col min="3" max="3" width="19.54296875" style="2" customWidth="1"/>
    <col min="4" max="4" width="22.81640625" style="1" customWidth="1"/>
    <col min="5" max="7" width="12.1796875" style="1" customWidth="1"/>
    <col min="8" max="8" width="15.453125" style="1" customWidth="1"/>
    <col min="9" max="9" width="6.1796875" style="4" customWidth="1"/>
    <col min="10" max="13" width="9.1796875" style="4"/>
    <col min="14" max="14" width="73.54296875" style="4" customWidth="1"/>
    <col min="15" max="16" width="27" style="4" customWidth="1"/>
    <col min="17" max="16384" width="9.1796875" style="4"/>
  </cols>
  <sheetData>
    <row r="1" spans="1:14" ht="21.65" customHeight="1" x14ac:dyDescent="0.35"/>
    <row r="2" spans="1:14" ht="21.65" customHeight="1" x14ac:dyDescent="0.35"/>
    <row r="3" spans="1:14" ht="21.65" customHeight="1" x14ac:dyDescent="0.35"/>
    <row r="4" spans="1:14" ht="22" customHeight="1" x14ac:dyDescent="0.35"/>
    <row r="5" spans="1:14" s="8" customFormat="1" ht="18" customHeight="1" x14ac:dyDescent="0.35">
      <c r="A5" s="7"/>
      <c r="B5" s="1297" t="s">
        <v>572</v>
      </c>
      <c r="C5" s="1298"/>
      <c r="D5" s="1299"/>
      <c r="E5" s="565"/>
      <c r="F5" s="565"/>
      <c r="G5" s="565"/>
      <c r="H5" s="685"/>
      <c r="J5" s="32"/>
    </row>
    <row r="6" spans="1:14" ht="16" customHeight="1" x14ac:dyDescent="0.35">
      <c r="B6" s="1319" t="s">
        <v>132</v>
      </c>
      <c r="C6" s="1320"/>
      <c r="D6" s="626">
        <v>2023</v>
      </c>
      <c r="E6" s="686"/>
      <c r="F6" s="686"/>
      <c r="G6" s="687"/>
      <c r="H6" s="688"/>
    </row>
    <row r="7" spans="1:14" ht="14.5" x14ac:dyDescent="0.35">
      <c r="B7" s="1382" t="s">
        <v>573</v>
      </c>
      <c r="C7" s="689" t="s">
        <v>574</v>
      </c>
      <c r="D7" s="588" t="s">
        <v>575</v>
      </c>
      <c r="E7" s="690"/>
      <c r="F7" s="690"/>
      <c r="G7" s="687"/>
      <c r="H7" s="688"/>
      <c r="J7" s="5"/>
    </row>
    <row r="8" spans="1:14" ht="14.5" x14ac:dyDescent="0.35">
      <c r="B8" s="1383"/>
      <c r="C8" s="691" t="s">
        <v>576</v>
      </c>
      <c r="D8" s="692" t="s">
        <v>577</v>
      </c>
      <c r="E8" s="690"/>
      <c r="F8" s="690"/>
      <c r="G8" s="687"/>
      <c r="H8" s="688"/>
      <c r="J8" s="5"/>
    </row>
    <row r="9" spans="1:14" ht="14.5" x14ac:dyDescent="0.35">
      <c r="B9" s="935" t="s">
        <v>578</v>
      </c>
      <c r="C9" s="691" t="s">
        <v>574</v>
      </c>
      <c r="D9" s="692" t="s">
        <v>579</v>
      </c>
      <c r="E9" s="690"/>
      <c r="F9" s="690"/>
      <c r="G9" s="687"/>
      <c r="H9" s="687"/>
      <c r="J9" s="5"/>
    </row>
    <row r="10" spans="1:14" ht="14.5" x14ac:dyDescent="0.35">
      <c r="B10" s="1381"/>
      <c r="C10" s="691" t="s">
        <v>576</v>
      </c>
      <c r="D10" s="692" t="s">
        <v>577</v>
      </c>
      <c r="E10" s="690"/>
      <c r="F10" s="690"/>
      <c r="G10" s="687"/>
      <c r="H10" s="688"/>
      <c r="J10" s="5"/>
    </row>
    <row r="11" spans="1:14" ht="14.5" x14ac:dyDescent="0.35">
      <c r="B11" s="1379" t="s">
        <v>984</v>
      </c>
      <c r="C11" s="691" t="s">
        <v>574</v>
      </c>
      <c r="D11" s="692" t="s">
        <v>580</v>
      </c>
      <c r="E11" s="690"/>
      <c r="F11" s="690"/>
      <c r="G11" s="687"/>
      <c r="H11" s="688"/>
      <c r="J11" s="32"/>
    </row>
    <row r="12" spans="1:14" ht="14.5" x14ac:dyDescent="0.35">
      <c r="B12" s="1380"/>
      <c r="C12" s="691" t="s">
        <v>576</v>
      </c>
      <c r="D12" s="692" t="s">
        <v>581</v>
      </c>
      <c r="E12" s="690"/>
      <c r="F12" s="690"/>
      <c r="G12" s="687"/>
      <c r="H12" s="688"/>
      <c r="J12" s="32"/>
    </row>
    <row r="13" spans="1:14" ht="14.5" x14ac:dyDescent="0.35">
      <c r="B13" s="1377" t="s">
        <v>582</v>
      </c>
      <c r="C13" s="691" t="s">
        <v>574</v>
      </c>
      <c r="D13" s="692" t="s">
        <v>583</v>
      </c>
      <c r="E13" s="690"/>
      <c r="F13" s="690"/>
      <c r="G13" s="687"/>
      <c r="H13" s="688"/>
      <c r="J13" s="32"/>
    </row>
    <row r="14" spans="1:14" ht="14.5" x14ac:dyDescent="0.35">
      <c r="B14" s="1378"/>
      <c r="C14" s="693" t="s">
        <v>576</v>
      </c>
      <c r="D14" s="694" t="s">
        <v>584</v>
      </c>
      <c r="E14" s="695"/>
      <c r="F14" s="695"/>
      <c r="H14" s="4"/>
      <c r="J14" s="5"/>
    </row>
    <row r="15" spans="1:14" ht="20.149999999999999" customHeight="1" x14ac:dyDescent="0.35"/>
    <row r="16" spans="1:14" ht="164.15" customHeight="1" x14ac:dyDescent="0.35">
      <c r="B16" s="1376" t="s">
        <v>585</v>
      </c>
      <c r="C16" s="1376"/>
      <c r="D16" s="1376"/>
      <c r="E16" s="696"/>
      <c r="F16" s="696"/>
      <c r="G16" s="696"/>
      <c r="H16" s="109"/>
      <c r="N16" s="548"/>
    </row>
    <row r="17" spans="2:14" ht="16" customHeight="1" x14ac:dyDescent="0.35">
      <c r="B17" s="622"/>
      <c r="C17" s="622"/>
      <c r="D17" s="109"/>
      <c r="E17" s="109"/>
      <c r="F17" s="109"/>
      <c r="G17" s="109"/>
      <c r="H17" s="109"/>
      <c r="N17" s="548"/>
    </row>
    <row r="18" spans="2:14" ht="16" customHeight="1" x14ac:dyDescent="0.35">
      <c r="B18" s="622"/>
      <c r="C18" s="622"/>
      <c r="D18" s="109"/>
      <c r="E18" s="109"/>
      <c r="F18" s="109"/>
      <c r="G18" s="109"/>
      <c r="H18" s="109"/>
      <c r="N18" s="548"/>
    </row>
    <row r="19" spans="2:14" ht="16" customHeight="1" x14ac:dyDescent="0.35">
      <c r="B19" s="622"/>
      <c r="C19" s="622"/>
      <c r="D19" s="109"/>
      <c r="E19" s="109"/>
      <c r="F19" s="109"/>
      <c r="G19" s="109"/>
      <c r="H19" s="109"/>
      <c r="N19" s="599"/>
    </row>
    <row r="20" spans="2:14" ht="16" customHeight="1" x14ac:dyDescent="0.35">
      <c r="B20" s="622"/>
      <c r="C20" s="622"/>
      <c r="D20" s="109"/>
      <c r="E20" s="109"/>
      <c r="F20" s="109"/>
      <c r="G20" s="109"/>
      <c r="H20" s="109"/>
      <c r="N20" s="548"/>
    </row>
    <row r="21" spans="2:14" ht="16" customHeight="1" x14ac:dyDescent="0.35">
      <c r="B21" s="622"/>
      <c r="C21" s="622"/>
      <c r="D21" s="109"/>
      <c r="E21" s="109"/>
      <c r="F21" s="109"/>
      <c r="G21" s="109"/>
      <c r="H21" s="109"/>
    </row>
    <row r="22" spans="2:14" ht="16" customHeight="1" x14ac:dyDescent="0.35">
      <c r="B22" s="622"/>
      <c r="C22" s="622"/>
      <c r="D22" s="109"/>
      <c r="E22" s="109"/>
      <c r="F22" s="109"/>
      <c r="G22" s="109"/>
      <c r="H22" s="109"/>
    </row>
    <row r="23" spans="2:14" ht="16" customHeight="1" x14ac:dyDescent="0.35">
      <c r="B23" s="622"/>
      <c r="C23" s="622"/>
      <c r="D23" s="109"/>
      <c r="E23" s="109"/>
      <c r="F23" s="109"/>
      <c r="G23" s="109"/>
      <c r="H23" s="109"/>
    </row>
  </sheetData>
  <sheetProtection algorithmName="SHA-512" hashValue="lky9hn06yHO98+878NC3Hw0MbQDp+RFrCmULrVJ60N+QBB9XnYdfwWmoTEZD1pgKeQCS51Q5FgmyHg2wz4yTmw==" saltValue="saNql2l597gP+xCh2uLY/Q==" spinCount="100000" sheet="1" objects="1" scenarios="1"/>
  <customSheetViews>
    <customSheetView guid="{2ED3A9CB-81A9-4973-8A42-E9BC13885177}" scale="64" showGridLines="0">
      <selection activeCell="H16" sqref="H16"/>
      <pageMargins left="0" right="0" top="0" bottom="0" header="0" footer="0"/>
      <pageSetup paperSize="9" orientation="portrait" r:id="rId1"/>
    </customSheetView>
  </customSheetViews>
  <mergeCells count="7">
    <mergeCell ref="B16:D16"/>
    <mergeCell ref="B5:D5"/>
    <mergeCell ref="B6:C6"/>
    <mergeCell ref="B13:B14"/>
    <mergeCell ref="B11:B12"/>
    <mergeCell ref="B9:B10"/>
    <mergeCell ref="B7:B8"/>
  </mergeCells>
  <pageMargins left="0.511811024" right="0.511811024" top="0.78740157499999996" bottom="0.78740157499999996" header="0.31496062000000002" footer="0.31496062000000002"/>
  <pageSetup paperSize="9" orientation="portrait" r:id="rId2"/>
  <ignoredErrors>
    <ignoredError sqref="D7 D9 D11 D13" numberStoredAsText="1"/>
  </ignoredError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C54028-0624-4C5E-BE8D-D21995CB9DDE}">
  <sheetPr>
    <tabColor rgb="FFFFFFFF"/>
  </sheetPr>
  <dimension ref="B5:E35"/>
  <sheetViews>
    <sheetView showGridLines="0" zoomScale="50" zoomScaleNormal="50" workbookViewId="0">
      <selection activeCell="I10" sqref="I10"/>
    </sheetView>
  </sheetViews>
  <sheetFormatPr defaultColWidth="9.1796875" defaultRowHeight="14.5" x14ac:dyDescent="0.35"/>
  <cols>
    <col min="1" max="1" width="3.1796875" style="4" customWidth="1"/>
    <col min="2" max="2" width="148.81640625" style="4" customWidth="1"/>
    <col min="3" max="16384" width="9.1796875" style="4"/>
  </cols>
  <sheetData>
    <row r="5" spans="2:5" ht="32.15" customHeight="1" x14ac:dyDescent="0.35"/>
    <row r="6" spans="2:5" x14ac:dyDescent="0.35">
      <c r="B6" s="102" t="s">
        <v>2</v>
      </c>
    </row>
    <row r="7" spans="2:5" ht="10" customHeight="1" x14ac:dyDescent="0.35"/>
    <row r="8" spans="2:5" ht="160" customHeight="1" x14ac:dyDescent="0.35">
      <c r="B8" s="103" t="s">
        <v>3</v>
      </c>
    </row>
    <row r="9" spans="2:5" ht="10" customHeight="1" x14ac:dyDescent="0.35"/>
    <row r="10" spans="2:5" ht="149.15" customHeight="1" x14ac:dyDescent="0.35">
      <c r="B10" s="103" t="s">
        <v>4</v>
      </c>
      <c r="D10" s="5"/>
    </row>
    <row r="11" spans="2:5" x14ac:dyDescent="0.35">
      <c r="B11" s="102" t="s">
        <v>5</v>
      </c>
      <c r="D11" s="5"/>
    </row>
    <row r="12" spans="2:5" ht="17.5" x14ac:dyDescent="0.35">
      <c r="B12" s="102" t="s">
        <v>6</v>
      </c>
      <c r="D12" s="5"/>
    </row>
    <row r="13" spans="2:5" x14ac:dyDescent="0.35">
      <c r="B13" s="1"/>
    </row>
    <row r="14" spans="2:5" s="8" customFormat="1" ht="24" customHeight="1" x14ac:dyDescent="0.35">
      <c r="B14" s="104" t="s">
        <v>7</v>
      </c>
    </row>
    <row r="15" spans="2:5" x14ac:dyDescent="0.35">
      <c r="B15" s="105" t="s">
        <v>8</v>
      </c>
      <c r="E15" s="106"/>
    </row>
    <row r="16" spans="2:5" ht="19.5" customHeight="1" x14ac:dyDescent="0.35">
      <c r="B16" s="105" t="s">
        <v>9</v>
      </c>
    </row>
    <row r="17" spans="2:2" ht="19.5" customHeight="1" x14ac:dyDescent="0.35">
      <c r="B17" s="105" t="s">
        <v>10</v>
      </c>
    </row>
    <row r="18" spans="2:2" ht="19.5" customHeight="1" x14ac:dyDescent="0.35">
      <c r="B18" s="107" t="s">
        <v>11</v>
      </c>
    </row>
    <row r="19" spans="2:2" ht="19.5" customHeight="1" x14ac:dyDescent="0.35">
      <c r="B19" s="107" t="s">
        <v>12</v>
      </c>
    </row>
    <row r="20" spans="2:2" ht="19.5" customHeight="1" x14ac:dyDescent="0.35">
      <c r="B20" s="107" t="s">
        <v>13</v>
      </c>
    </row>
    <row r="22" spans="2:2" x14ac:dyDescent="0.35">
      <c r="B22" s="1"/>
    </row>
    <row r="23" spans="2:2" x14ac:dyDescent="0.35">
      <c r="B23" s="108"/>
    </row>
    <row r="24" spans="2:2" x14ac:dyDescent="0.35">
      <c r="B24" s="104" t="s">
        <v>14</v>
      </c>
    </row>
    <row r="25" spans="2:2" ht="263.5" customHeight="1" x14ac:dyDescent="0.35">
      <c r="B25" s="109" t="s">
        <v>979</v>
      </c>
    </row>
    <row r="26" spans="2:2" x14ac:dyDescent="0.35">
      <c r="B26" s="1"/>
    </row>
    <row r="27" spans="2:2" x14ac:dyDescent="0.35">
      <c r="B27" s="1"/>
    </row>
    <row r="28" spans="2:2" x14ac:dyDescent="0.35">
      <c r="B28" s="1"/>
    </row>
    <row r="29" spans="2:2" x14ac:dyDescent="0.35">
      <c r="B29" s="1"/>
    </row>
    <row r="30" spans="2:2" x14ac:dyDescent="0.35">
      <c r="B30" s="1"/>
    </row>
    <row r="31" spans="2:2" x14ac:dyDescent="0.35">
      <c r="B31" s="1"/>
    </row>
    <row r="32" spans="2:2" x14ac:dyDescent="0.35">
      <c r="B32" s="1"/>
    </row>
    <row r="33" spans="2:2" x14ac:dyDescent="0.35">
      <c r="B33" s="1"/>
    </row>
    <row r="34" spans="2:2" x14ac:dyDescent="0.35">
      <c r="B34" s="1"/>
    </row>
    <row r="35" spans="2:2" x14ac:dyDescent="0.35">
      <c r="B35" s="1"/>
    </row>
  </sheetData>
  <sheetProtection algorithmName="SHA-512" hashValue="tcLEWSwVnCPl68Pr1aXtVmMJeO1/B5ukawzysIct6CSWm0ouyBgZB86CqwvVGZboJ6D7GJK9wNv4Rkh3vKxB1A==" saltValue="2mSEC5QCfaFXsRQJRskR+A==" spinCount="100000" sheet="1" objects="1" scenarios="1"/>
  <customSheetViews>
    <customSheetView guid="{2ED3A9CB-81A9-4973-8A42-E9BC13885177}" scale="80" showGridLines="0">
      <pageMargins left="0" right="0" top="0" bottom="0" header="0" footer="0"/>
      <pageSetup paperSize="9" orientation="portrait" r:id="rId1"/>
      <headerFooter>
        <oddHeader>&amp;L&amp;G&amp;C&amp;A</oddHeader>
      </headerFooter>
    </customSheetView>
  </customSheetViews>
  <hyperlinks>
    <hyperlink ref="B16" r:id="rId2" display="Improving Lives Report 2023: On this are available past reports, CDP responses and and Politics" xr:uid="{8D25B12B-D224-4B46-BC3C-A92B2B4E2D86}"/>
    <hyperlink ref="B18" r:id="rId3" xr:uid="{302CF88C-A9E8-47B3-816A-6A7EED7859D3}"/>
    <hyperlink ref="B20" r:id="rId4" xr:uid="{425D90E2-BBE3-4587-B80A-70C8BB37E60D}"/>
    <hyperlink ref="B19" r:id="rId5" display="Proxy Statement 2023" xr:uid="{81B5EB01-8D95-40A9-A7BA-C45614C9F3EB}"/>
    <hyperlink ref="B11" location="'Assurance Statement'!A1" display="The Assurance Statement can be found in Assurance Statement tab." xr:uid="{724F67B1-A7FC-4D88-B86B-DCA94871E8F3}"/>
    <hyperlink ref="B15" r:id="rId6" display="https://www.aes.com/sustainability-resources/2023-AES-Improving-Lives-Report.pdf" xr:uid="{3F5CB8AF-1079-4203-BDF1-432DCAA7DB77}"/>
    <hyperlink ref="B17" r:id="rId7" xr:uid="{2F53A171-6575-4F48-BEAB-F2A7FD4FEE39}"/>
  </hyperlinks>
  <pageMargins left="0.511811024" right="0.511811024" top="0.78740157499999996" bottom="0.78740157499999996" header="0.31496062000000002" footer="0.31496062000000002"/>
  <pageSetup paperSize="9" orientation="portrait" r:id="rId8"/>
  <headerFooter>
    <oddHeader>&amp;L&amp;G&amp;C&amp;A</oddHeader>
  </headerFooter>
  <drawing r:id="rId9"/>
  <legacyDrawingHF r:id="rId10"/>
  <extLst>
    <ext xmlns:x14="http://schemas.microsoft.com/office/spreadsheetml/2009/9/main" uri="{78C0D931-6437-407d-A8EE-F0AAD7539E65}">
      <x14:conditionalFormattings>
        <x14:conditionalFormatting xmlns:xm="http://schemas.microsoft.com/office/excel/2006/main">
          <x14:cfRule type="iconSet" priority="13" id="{1F5F4425-A39C-4BF8-ADA5-5FAEED08123E}">
            <x14:iconSet custom="1">
              <x14:cfvo type="percent">
                <xm:f>0</xm:f>
              </x14:cfvo>
              <x14:cfvo type="percent">
                <xm:f>33</xm:f>
              </x14:cfvo>
              <x14:cfvo type="percent">
                <xm:f>67</xm:f>
              </x14:cfvo>
              <x14:cfIcon iconSet="3Stars" iconId="0"/>
              <x14:cfIcon iconSet="3Stars" iconId="0"/>
              <x14:cfIcon iconSet="3Stars" iconId="0"/>
            </x14:iconSet>
          </x14:cfRule>
          <xm:sqref>B11:B12</xm:sqref>
        </x14:conditionalFormatting>
      </x14:conditionalFormatting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80BF96-51E3-4C74-A2F0-C0B8A647CCCC}">
  <sheetPr>
    <tabColor rgb="FF8BD49B"/>
  </sheetPr>
  <dimension ref="A1:R56"/>
  <sheetViews>
    <sheetView showGridLines="0" zoomScale="50" zoomScaleNormal="50" workbookViewId="0">
      <selection activeCell="J7" sqref="J7"/>
    </sheetView>
  </sheetViews>
  <sheetFormatPr defaultColWidth="9.1796875" defaultRowHeight="16" customHeight="1" x14ac:dyDescent="0.35"/>
  <cols>
    <col min="1" max="1" width="3.54296875" style="1" customWidth="1"/>
    <col min="2" max="2" width="17.7265625" style="2" customWidth="1"/>
    <col min="3" max="3" width="30.7265625" style="2" customWidth="1"/>
    <col min="4" max="7" width="22" style="1" customWidth="1"/>
    <col min="8" max="8" width="28.1796875" style="1" customWidth="1"/>
    <col min="9" max="9" width="6.1796875" style="4" customWidth="1"/>
    <col min="10" max="11" width="9.1796875" style="4"/>
    <col min="12" max="12" width="12.1796875" style="4" customWidth="1"/>
    <col min="13" max="13" width="15.54296875" style="4" customWidth="1"/>
    <col min="14" max="14" width="22.81640625" style="4" customWidth="1"/>
    <col min="15" max="16" width="27" style="4" customWidth="1"/>
    <col min="17" max="16384" width="9.1796875" style="4"/>
  </cols>
  <sheetData>
    <row r="1" spans="1:18" ht="21.65" customHeight="1" x14ac:dyDescent="0.35">
      <c r="M1" s="284"/>
    </row>
    <row r="2" spans="1:18" ht="21.65" customHeight="1" x14ac:dyDescent="0.35"/>
    <row r="3" spans="1:18" ht="21.65" customHeight="1" x14ac:dyDescent="0.35"/>
    <row r="4" spans="1:18" ht="22" customHeight="1" x14ac:dyDescent="0.35"/>
    <row r="5" spans="1:18" s="8" customFormat="1" ht="18" customHeight="1" x14ac:dyDescent="0.35">
      <c r="A5" s="7"/>
      <c r="B5" s="1297" t="s">
        <v>586</v>
      </c>
      <c r="C5" s="1298"/>
      <c r="D5" s="1298"/>
      <c r="E5" s="1298"/>
      <c r="F5" s="1298"/>
      <c r="G5" s="1298"/>
      <c r="H5" s="1299"/>
      <c r="L5" s="4"/>
      <c r="M5" s="4"/>
      <c r="N5" s="4"/>
      <c r="O5" s="4"/>
      <c r="P5" s="4"/>
      <c r="Q5" s="4"/>
      <c r="R5" s="4"/>
    </row>
    <row r="6" spans="1:18" ht="16" customHeight="1" x14ac:dyDescent="0.35">
      <c r="B6" s="1319" t="s">
        <v>132</v>
      </c>
      <c r="C6" s="1320"/>
      <c r="D6" s="625">
        <v>2020</v>
      </c>
      <c r="E6" s="625">
        <v>2021</v>
      </c>
      <c r="F6" s="625">
        <v>2022</v>
      </c>
      <c r="G6" s="626">
        <v>2023</v>
      </c>
      <c r="H6" s="618" t="s">
        <v>17</v>
      </c>
      <c r="L6" s="697"/>
      <c r="M6" s="697"/>
      <c r="N6" s="697"/>
      <c r="O6" s="697"/>
    </row>
    <row r="7" spans="1:18" ht="16" customHeight="1" x14ac:dyDescent="0.35">
      <c r="B7" s="1382" t="s">
        <v>587</v>
      </c>
      <c r="C7" s="698" t="s">
        <v>588</v>
      </c>
      <c r="D7" s="653">
        <v>733.18</v>
      </c>
      <c r="E7" s="653">
        <v>854.24</v>
      </c>
      <c r="F7" s="653">
        <v>742.88</v>
      </c>
      <c r="G7" s="653">
        <v>571.63</v>
      </c>
      <c r="H7" s="1316" t="s">
        <v>477</v>
      </c>
      <c r="I7" s="5"/>
      <c r="L7" s="697"/>
      <c r="M7" s="697"/>
      <c r="N7" s="697"/>
      <c r="O7" s="697"/>
    </row>
    <row r="8" spans="1:18" ht="16" customHeight="1" x14ac:dyDescent="0.35">
      <c r="B8" s="1387"/>
      <c r="C8" s="699" t="s">
        <v>589</v>
      </c>
      <c r="D8" s="653">
        <v>2.74</v>
      </c>
      <c r="E8" s="653">
        <v>5.89</v>
      </c>
      <c r="F8" s="653">
        <v>6.04</v>
      </c>
      <c r="G8" s="653">
        <v>2.16</v>
      </c>
      <c r="H8" s="876"/>
      <c r="I8" s="5"/>
    </row>
    <row r="9" spans="1:18" ht="16" customHeight="1" x14ac:dyDescent="0.35">
      <c r="B9" s="1387"/>
      <c r="C9" s="699" t="s">
        <v>590</v>
      </c>
      <c r="D9" s="653">
        <v>24.03</v>
      </c>
      <c r="E9" s="653">
        <v>19.34</v>
      </c>
      <c r="F9" s="653">
        <v>19.8</v>
      </c>
      <c r="G9" s="653">
        <v>18.96</v>
      </c>
      <c r="H9" s="876"/>
      <c r="I9" s="5"/>
    </row>
    <row r="10" spans="1:18" ht="16" customHeight="1" x14ac:dyDescent="0.35">
      <c r="B10" s="1387"/>
      <c r="C10" s="700" t="s">
        <v>591</v>
      </c>
      <c r="D10" s="630">
        <v>2094.63</v>
      </c>
      <c r="E10" s="630">
        <v>1637.16</v>
      </c>
      <c r="F10" s="630">
        <v>1989.95</v>
      </c>
      <c r="G10" s="630">
        <v>2149.39</v>
      </c>
      <c r="H10" s="876"/>
      <c r="I10" s="5"/>
    </row>
    <row r="11" spans="1:18" ht="16" customHeight="1" x14ac:dyDescent="0.35">
      <c r="B11" s="1387"/>
      <c r="C11" s="701" t="s">
        <v>35</v>
      </c>
      <c r="D11" s="633">
        <f>SUM(D7:D10)</f>
        <v>2854.58</v>
      </c>
      <c r="E11" s="633">
        <f>SUM(E7:E10)</f>
        <v>2516.63</v>
      </c>
      <c r="F11" s="633">
        <f>SUM(F7:F10)</f>
        <v>2758.67</v>
      </c>
      <c r="G11" s="702">
        <f>SUM(G7:G10)</f>
        <v>2742.14</v>
      </c>
      <c r="H11" s="876"/>
      <c r="I11" s="5"/>
    </row>
    <row r="12" spans="1:18" ht="16" customHeight="1" x14ac:dyDescent="0.35">
      <c r="B12" s="1388" t="s">
        <v>592</v>
      </c>
      <c r="C12" s="703" t="s">
        <v>593</v>
      </c>
      <c r="D12" s="633">
        <v>657.69</v>
      </c>
      <c r="E12" s="633">
        <v>775.58</v>
      </c>
      <c r="F12" s="633">
        <v>675.84</v>
      </c>
      <c r="G12" s="633">
        <v>530.36</v>
      </c>
      <c r="H12" s="876"/>
      <c r="I12" s="5"/>
    </row>
    <row r="13" spans="1:18" ht="16" customHeight="1" x14ac:dyDescent="0.35">
      <c r="B13" s="1387"/>
      <c r="C13" s="700" t="s">
        <v>594</v>
      </c>
      <c r="D13" s="630">
        <v>0.15</v>
      </c>
      <c r="E13" s="630">
        <v>0.12</v>
      </c>
      <c r="F13" s="630">
        <v>0.11</v>
      </c>
      <c r="G13" s="630">
        <v>0.30534779959457903</v>
      </c>
      <c r="H13" s="876"/>
      <c r="I13" s="5"/>
    </row>
    <row r="14" spans="1:18" ht="16" customHeight="1" x14ac:dyDescent="0.35">
      <c r="B14" s="1387"/>
      <c r="C14" s="700" t="s">
        <v>595</v>
      </c>
      <c r="D14" s="630">
        <v>9.41</v>
      </c>
      <c r="E14" s="630">
        <v>13.07</v>
      </c>
      <c r="F14" s="630">
        <v>0.78</v>
      </c>
      <c r="G14" s="630">
        <v>0.80926913764862507</v>
      </c>
      <c r="H14" s="876"/>
      <c r="I14" s="5"/>
    </row>
    <row r="15" spans="1:18" ht="16" customHeight="1" x14ac:dyDescent="0.35">
      <c r="B15" s="1387"/>
      <c r="C15" s="700" t="s">
        <v>591</v>
      </c>
      <c r="D15" s="630">
        <v>2088.23</v>
      </c>
      <c r="E15" s="630">
        <v>1629.61</v>
      </c>
      <c r="F15" s="630">
        <v>1989.26</v>
      </c>
      <c r="G15" s="630">
        <v>2142.59</v>
      </c>
      <c r="H15" s="876"/>
      <c r="I15" s="5"/>
    </row>
    <row r="16" spans="1:18" ht="16" customHeight="1" x14ac:dyDescent="0.35">
      <c r="B16" s="1389"/>
      <c r="C16" s="701" t="s">
        <v>35</v>
      </c>
      <c r="D16" s="633">
        <f>SUM(D12:D15)</f>
        <v>2755.48</v>
      </c>
      <c r="E16" s="633">
        <f>SUM(E12:E15)</f>
        <v>2418.38</v>
      </c>
      <c r="F16" s="633">
        <f>SUM(F12:F15)</f>
        <v>2665.99</v>
      </c>
      <c r="G16" s="702">
        <f>SUM(G12:G15)</f>
        <v>2674.064616937243</v>
      </c>
      <c r="H16" s="876"/>
      <c r="I16" s="5"/>
    </row>
    <row r="17" spans="1:18" ht="16" customHeight="1" x14ac:dyDescent="0.35">
      <c r="B17" s="704" t="s">
        <v>596</v>
      </c>
      <c r="C17" s="705"/>
      <c r="D17" s="633">
        <f>D11-D16</f>
        <v>99.099999999999909</v>
      </c>
      <c r="E17" s="633">
        <f t="shared" ref="E17:G17" si="0">E11-E16</f>
        <v>98.25</v>
      </c>
      <c r="F17" s="633">
        <f t="shared" si="0"/>
        <v>92.680000000000291</v>
      </c>
      <c r="G17" s="633">
        <f t="shared" si="0"/>
        <v>68.075383062756828</v>
      </c>
      <c r="H17" s="876"/>
      <c r="I17" s="5"/>
      <c r="J17" s="629"/>
    </row>
    <row r="18" spans="1:18" ht="14.5" customHeight="1" x14ac:dyDescent="0.35">
      <c r="B18" s="1188" t="s">
        <v>597</v>
      </c>
      <c r="C18" s="1189"/>
      <c r="D18" s="706">
        <f>(D17*1000*1000)/'Electricity Generation'!E11</f>
        <v>1.3165669746919679</v>
      </c>
      <c r="E18" s="706">
        <f>(E17*1000*1000)/'Electricity Generation'!I11</f>
        <v>1.3235924437687612</v>
      </c>
      <c r="F18" s="706">
        <f>(F17*1000*1000)/'Electricity Generation'!M11</f>
        <v>1.1905871267111805</v>
      </c>
      <c r="G18" s="706">
        <f>(G17*1000*1000)/'Electricity Generation'!Q11</f>
        <v>0.93891640846677604</v>
      </c>
      <c r="H18" s="858"/>
      <c r="I18" s="5"/>
    </row>
    <row r="19" spans="1:18" ht="16" customHeight="1" x14ac:dyDescent="0.35">
      <c r="F19" s="707"/>
    </row>
    <row r="20" spans="1:18" s="8" customFormat="1" ht="18" customHeight="1" x14ac:dyDescent="0.35">
      <c r="A20" s="7"/>
      <c r="B20" s="1297" t="s">
        <v>598</v>
      </c>
      <c r="C20" s="1298"/>
      <c r="D20" s="1298"/>
      <c r="E20" s="1298"/>
      <c r="F20" s="1298"/>
      <c r="G20" s="1298"/>
      <c r="H20" s="1299"/>
      <c r="L20" s="4"/>
      <c r="M20" s="4"/>
      <c r="N20" s="4"/>
      <c r="O20" s="4"/>
      <c r="P20" s="4"/>
      <c r="Q20" s="4"/>
      <c r="R20" s="4"/>
    </row>
    <row r="21" spans="1:18" ht="16" customHeight="1" x14ac:dyDescent="0.35">
      <c r="B21" s="1385" t="s">
        <v>132</v>
      </c>
      <c r="C21" s="1386"/>
      <c r="D21" s="625">
        <v>2020</v>
      </c>
      <c r="E21" s="625">
        <v>2021</v>
      </c>
      <c r="F21" s="625">
        <v>2022</v>
      </c>
      <c r="G21" s="626">
        <v>2023</v>
      </c>
      <c r="H21" s="618" t="s">
        <v>17</v>
      </c>
    </row>
    <row r="22" spans="1:18" ht="16" customHeight="1" x14ac:dyDescent="0.35">
      <c r="B22" s="29" t="s">
        <v>599</v>
      </c>
      <c r="C22" s="798"/>
      <c r="D22" s="799">
        <v>0.24610000000000001</v>
      </c>
      <c r="E22" s="799">
        <v>0.21110000000000001</v>
      </c>
      <c r="F22" s="799">
        <v>0.22020000000000001</v>
      </c>
      <c r="G22" s="800">
        <v>0.1799</v>
      </c>
      <c r="H22" s="319" t="s">
        <v>478</v>
      </c>
      <c r="I22" s="5"/>
      <c r="J22" s="5"/>
    </row>
    <row r="24" spans="1:18" s="8" customFormat="1" ht="18" customHeight="1" x14ac:dyDescent="0.35">
      <c r="A24" s="7"/>
      <c r="B24" s="1297" t="s">
        <v>600</v>
      </c>
      <c r="C24" s="1298"/>
      <c r="D24" s="1298"/>
      <c r="E24" s="1298"/>
      <c r="F24" s="1298"/>
      <c r="G24" s="1298"/>
      <c r="H24" s="1299"/>
    </row>
    <row r="25" spans="1:18" ht="16" customHeight="1" x14ac:dyDescent="0.35">
      <c r="B25" s="1319" t="s">
        <v>132</v>
      </c>
      <c r="C25" s="1320"/>
      <c r="D25" s="625">
        <v>2020</v>
      </c>
      <c r="E25" s="625">
        <v>2021</v>
      </c>
      <c r="F25" s="625">
        <v>2022</v>
      </c>
      <c r="G25" s="626">
        <v>2023</v>
      </c>
      <c r="H25" s="618" t="s">
        <v>17</v>
      </c>
    </row>
    <row r="26" spans="1:18" ht="16" customHeight="1" x14ac:dyDescent="0.35">
      <c r="B26" s="1382" t="s">
        <v>587</v>
      </c>
      <c r="C26" s="698" t="s">
        <v>588</v>
      </c>
      <c r="D26" s="710">
        <v>13465876</v>
      </c>
      <c r="E26" s="710">
        <v>7493218</v>
      </c>
      <c r="F26" s="40">
        <v>5816269</v>
      </c>
      <c r="G26" s="40">
        <v>4850698</v>
      </c>
      <c r="H26" s="1316" t="s">
        <v>477</v>
      </c>
      <c r="I26" s="5"/>
      <c r="L26" s="44"/>
      <c r="M26" s="44"/>
      <c r="N26" s="44"/>
      <c r="O26" s="44"/>
    </row>
    <row r="27" spans="1:18" ht="16" customHeight="1" x14ac:dyDescent="0.35">
      <c r="B27" s="1387"/>
      <c r="C27" s="699" t="s">
        <v>589</v>
      </c>
      <c r="D27" s="40">
        <v>1563758</v>
      </c>
      <c r="E27" s="40">
        <v>1422988</v>
      </c>
      <c r="F27" s="40">
        <v>1530021</v>
      </c>
      <c r="G27" s="40">
        <v>1215549</v>
      </c>
      <c r="H27" s="876"/>
      <c r="I27" s="5"/>
      <c r="L27" s="44"/>
      <c r="M27" s="44"/>
      <c r="N27" s="44"/>
      <c r="O27" s="44"/>
    </row>
    <row r="28" spans="1:18" ht="16" customHeight="1" x14ac:dyDescent="0.35">
      <c r="B28" s="1387"/>
      <c r="C28" s="699" t="s">
        <v>590</v>
      </c>
      <c r="D28" s="40">
        <v>14698500</v>
      </c>
      <c r="E28" s="40">
        <v>15224129</v>
      </c>
      <c r="F28" s="40">
        <v>4480666</v>
      </c>
      <c r="G28" s="40">
        <v>3608510</v>
      </c>
      <c r="H28" s="876"/>
      <c r="I28" s="5"/>
      <c r="L28" s="44"/>
      <c r="M28" s="44"/>
      <c r="N28" s="44"/>
      <c r="O28" s="44"/>
    </row>
    <row r="29" spans="1:18" ht="16" customHeight="1" x14ac:dyDescent="0.35">
      <c r="B29" s="1387"/>
      <c r="C29" s="700" t="s">
        <v>591</v>
      </c>
      <c r="D29" s="62">
        <v>1488889285</v>
      </c>
      <c r="E29" s="62">
        <v>1183297999</v>
      </c>
      <c r="F29" s="62">
        <v>1325515723</v>
      </c>
      <c r="G29" s="62">
        <v>1345530294</v>
      </c>
      <c r="H29" s="876"/>
      <c r="I29" s="5"/>
    </row>
    <row r="30" spans="1:18" ht="16" customHeight="1" x14ac:dyDescent="0.35">
      <c r="B30" s="1387"/>
      <c r="C30" s="701" t="s">
        <v>35</v>
      </c>
      <c r="D30" s="711">
        <f>SUM(D26:D29)</f>
        <v>1518617419</v>
      </c>
      <c r="E30" s="711">
        <f t="shared" ref="E30:G30" si="1">SUM(E26:E29)</f>
        <v>1207438334</v>
      </c>
      <c r="F30" s="711">
        <f t="shared" si="1"/>
        <v>1337342679</v>
      </c>
      <c r="G30" s="712">
        <f t="shared" si="1"/>
        <v>1355205051</v>
      </c>
      <c r="H30" s="876"/>
      <c r="I30" s="5"/>
    </row>
    <row r="31" spans="1:18" ht="16" customHeight="1" x14ac:dyDescent="0.35">
      <c r="B31" s="1388" t="s">
        <v>592</v>
      </c>
      <c r="C31" s="703" t="s">
        <v>593</v>
      </c>
      <c r="D31" s="713">
        <v>6804313</v>
      </c>
      <c r="E31" s="713">
        <v>7667262</v>
      </c>
      <c r="F31" s="713">
        <v>6501136</v>
      </c>
      <c r="G31" s="714">
        <v>5421962</v>
      </c>
      <c r="H31" s="876"/>
      <c r="I31" s="5"/>
    </row>
    <row r="32" spans="1:18" ht="16" customHeight="1" x14ac:dyDescent="0.35">
      <c r="B32" s="1387"/>
      <c r="C32" s="700" t="s">
        <v>594</v>
      </c>
      <c r="D32" s="62">
        <v>140093</v>
      </c>
      <c r="E32" s="62">
        <v>120275</v>
      </c>
      <c r="F32" s="62">
        <v>84707</v>
      </c>
      <c r="G32" s="67">
        <v>70824</v>
      </c>
      <c r="H32" s="876"/>
      <c r="I32" s="5"/>
    </row>
    <row r="33" spans="1:9" ht="16" customHeight="1" x14ac:dyDescent="0.35">
      <c r="B33" s="1387"/>
      <c r="C33" s="700" t="s">
        <v>595</v>
      </c>
      <c r="D33" s="62">
        <v>9074604</v>
      </c>
      <c r="E33" s="62">
        <v>12936664</v>
      </c>
      <c r="F33" s="62">
        <v>46764</v>
      </c>
      <c r="G33" s="67">
        <v>45929</v>
      </c>
      <c r="H33" s="876"/>
      <c r="I33" s="5"/>
    </row>
    <row r="34" spans="1:9" ht="16" customHeight="1" x14ac:dyDescent="0.35">
      <c r="B34" s="1387"/>
      <c r="C34" s="700" t="s">
        <v>591</v>
      </c>
      <c r="D34" s="62">
        <v>1482957208</v>
      </c>
      <c r="E34" s="62">
        <v>1176584233</v>
      </c>
      <c r="F34" s="62">
        <v>1316491881</v>
      </c>
      <c r="G34" s="67">
        <v>1339532772</v>
      </c>
      <c r="H34" s="876"/>
      <c r="I34" s="5"/>
    </row>
    <row r="35" spans="1:9" ht="16" customHeight="1" x14ac:dyDescent="0.35">
      <c r="B35" s="1389"/>
      <c r="C35" s="701" t="s">
        <v>35</v>
      </c>
      <c r="D35" s="711">
        <f>SUM(D31:D34)</f>
        <v>1498976218</v>
      </c>
      <c r="E35" s="711">
        <f t="shared" ref="E35:G35" si="2">SUM(E31:E34)</f>
        <v>1197308434</v>
      </c>
      <c r="F35" s="711">
        <f t="shared" si="2"/>
        <v>1323124488</v>
      </c>
      <c r="G35" s="712">
        <f t="shared" si="2"/>
        <v>1345071487</v>
      </c>
      <c r="H35" s="876"/>
      <c r="I35" s="5"/>
    </row>
    <row r="36" spans="1:9" ht="16" customHeight="1" x14ac:dyDescent="0.35">
      <c r="B36" s="715" t="s">
        <v>596</v>
      </c>
      <c r="C36" s="637"/>
      <c r="D36" s="158">
        <f>D30-D35</f>
        <v>19641201</v>
      </c>
      <c r="E36" s="158">
        <f t="shared" ref="E36:G36" si="3">E30-E35</f>
        <v>10129900</v>
      </c>
      <c r="F36" s="158">
        <f t="shared" si="3"/>
        <v>14218191</v>
      </c>
      <c r="G36" s="158">
        <f t="shared" si="3"/>
        <v>10133564</v>
      </c>
      <c r="H36" s="858"/>
      <c r="I36" s="5"/>
    </row>
    <row r="37" spans="1:9" ht="16" customHeight="1" x14ac:dyDescent="0.35">
      <c r="F37" s="707"/>
    </row>
    <row r="38" spans="1:9" s="8" customFormat="1" ht="36" customHeight="1" x14ac:dyDescent="0.35">
      <c r="A38" s="7"/>
      <c r="B38" s="1302" t="s">
        <v>601</v>
      </c>
      <c r="C38" s="1303"/>
      <c r="D38" s="1304"/>
    </row>
    <row r="39" spans="1:9" ht="16" customHeight="1" x14ac:dyDescent="0.35">
      <c r="B39" s="1385" t="s">
        <v>132</v>
      </c>
      <c r="C39" s="1386"/>
      <c r="D39" s="626">
        <v>2023</v>
      </c>
      <c r="E39" s="4"/>
      <c r="F39" s="5"/>
      <c r="G39" s="4"/>
    </row>
    <row r="40" spans="1:9" ht="14.5" x14ac:dyDescent="0.35">
      <c r="B40" s="1188" t="s">
        <v>602</v>
      </c>
      <c r="C40" s="1189"/>
      <c r="D40" s="716">
        <v>78</v>
      </c>
      <c r="E40" s="4"/>
      <c r="F40" s="5"/>
      <c r="G40" s="4"/>
    </row>
    <row r="41" spans="1:9" ht="16" customHeight="1" x14ac:dyDescent="0.35">
      <c r="E41" s="4"/>
      <c r="H41" s="544"/>
    </row>
    <row r="42" spans="1:9" s="8" customFormat="1" ht="18" customHeight="1" x14ac:dyDescent="0.35">
      <c r="A42" s="7"/>
      <c r="B42" s="1302" t="s">
        <v>603</v>
      </c>
      <c r="C42" s="1303"/>
      <c r="D42" s="1304"/>
    </row>
    <row r="43" spans="1:9" ht="16" customHeight="1" x14ac:dyDescent="0.35">
      <c r="B43" s="708" t="s">
        <v>53</v>
      </c>
      <c r="C43" s="709" t="s">
        <v>604</v>
      </c>
      <c r="D43" s="626">
        <v>2023</v>
      </c>
      <c r="E43" s="4"/>
      <c r="F43" s="4"/>
      <c r="G43" s="4"/>
    </row>
    <row r="44" spans="1:9" ht="16" customHeight="1" x14ac:dyDescent="0.35">
      <c r="B44" s="717" t="s">
        <v>57</v>
      </c>
      <c r="C44" s="718" t="s">
        <v>412</v>
      </c>
      <c r="D44" s="719">
        <v>5</v>
      </c>
      <c r="E44" s="4"/>
      <c r="F44" s="5"/>
      <c r="G44" s="4"/>
    </row>
    <row r="45" spans="1:9" ht="16" customHeight="1" x14ac:dyDescent="0.35">
      <c r="B45" s="717" t="s">
        <v>63</v>
      </c>
      <c r="C45" s="718" t="s">
        <v>605</v>
      </c>
      <c r="D45" s="322">
        <v>48</v>
      </c>
      <c r="E45" s="4"/>
      <c r="F45" s="5"/>
      <c r="G45" s="4"/>
    </row>
    <row r="46" spans="1:9" ht="16" customHeight="1" x14ac:dyDescent="0.35">
      <c r="B46" s="720" t="s">
        <v>58</v>
      </c>
      <c r="C46" s="721" t="s">
        <v>606</v>
      </c>
      <c r="D46" s="324" t="s">
        <v>607</v>
      </c>
      <c r="E46" s="4"/>
      <c r="F46" s="5"/>
      <c r="G46" s="4"/>
    </row>
    <row r="47" spans="1:9" ht="16" customHeight="1" x14ac:dyDescent="0.35">
      <c r="B47" s="1390" t="s">
        <v>501</v>
      </c>
      <c r="C47" s="1391"/>
      <c r="D47" s="722">
        <v>9.0000000000000006E-5</v>
      </c>
      <c r="E47" s="4"/>
      <c r="F47" s="5"/>
      <c r="G47" s="4"/>
    </row>
    <row r="48" spans="1:9" ht="20.149999999999999" customHeight="1" x14ac:dyDescent="0.35">
      <c r="B48" s="723"/>
      <c r="C48" s="723"/>
      <c r="F48" s="4"/>
      <c r="G48" s="4"/>
    </row>
    <row r="49" spans="2:8" ht="310.5" customHeight="1" x14ac:dyDescent="0.35">
      <c r="B49" s="1138" t="s">
        <v>608</v>
      </c>
      <c r="C49" s="1138"/>
      <c r="D49" s="1138"/>
      <c r="E49" s="1138"/>
      <c r="F49" s="1138"/>
      <c r="G49" s="1138"/>
      <c r="H49" s="1138"/>
    </row>
    <row r="50" spans="2:8" ht="16" customHeight="1" x14ac:dyDescent="0.35">
      <c r="B50" s="622"/>
      <c r="C50" s="622"/>
      <c r="D50" s="109"/>
      <c r="E50" s="109"/>
      <c r="F50" s="109"/>
      <c r="G50" s="109"/>
      <c r="H50" s="109"/>
    </row>
    <row r="51" spans="2:8" ht="16" customHeight="1" x14ac:dyDescent="0.35">
      <c r="B51" s="622"/>
      <c r="C51" s="622"/>
      <c r="D51" s="109"/>
      <c r="E51" s="109"/>
      <c r="F51" s="109"/>
      <c r="G51" s="109"/>
      <c r="H51" s="109"/>
    </row>
    <row r="52" spans="2:8" ht="16" customHeight="1" x14ac:dyDescent="0.35">
      <c r="B52" s="1384"/>
      <c r="C52" s="1384"/>
      <c r="D52" s="1384"/>
      <c r="E52" s="1384"/>
      <c r="F52" s="1384"/>
      <c r="G52" s="1384"/>
      <c r="H52" s="1384"/>
    </row>
    <row r="53" spans="2:8" ht="16" customHeight="1" x14ac:dyDescent="0.35">
      <c r="B53" s="1384"/>
      <c r="C53" s="1384"/>
      <c r="D53" s="1384"/>
      <c r="E53" s="1384"/>
      <c r="F53" s="1384"/>
      <c r="G53" s="1384"/>
      <c r="H53" s="1384"/>
    </row>
    <row r="54" spans="2:8" ht="16" customHeight="1" x14ac:dyDescent="0.35">
      <c r="B54" s="1384"/>
      <c r="C54" s="1384"/>
      <c r="D54" s="1384"/>
      <c r="E54" s="1384"/>
      <c r="F54" s="1384"/>
      <c r="G54" s="1384"/>
      <c r="H54" s="1384"/>
    </row>
    <row r="55" spans="2:8" ht="16" customHeight="1" x14ac:dyDescent="0.35">
      <c r="B55" s="622"/>
      <c r="C55" s="622"/>
      <c r="D55" s="109"/>
      <c r="E55" s="109"/>
      <c r="F55" s="109"/>
      <c r="G55" s="109"/>
      <c r="H55" s="109"/>
    </row>
    <row r="56" spans="2:8" ht="16" customHeight="1" x14ac:dyDescent="0.35">
      <c r="B56" s="622"/>
      <c r="C56" s="622"/>
      <c r="D56" s="109"/>
      <c r="E56" s="109"/>
      <c r="F56" s="109"/>
      <c r="G56" s="109"/>
      <c r="H56" s="109"/>
    </row>
  </sheetData>
  <sheetProtection algorithmName="SHA-512" hashValue="veV3Qm6dtRB1bA+G0ctT/9fIk4APmt7EALEKvkYv/maAhxSknuPTimmN/lwbFbSs7zpE+UdOln89Q2QGpe+DKA==" saltValue="Pnne7xDmWLL0HlDi3hoBag==" spinCount="100000" sheet="1" objects="1" scenarios="1"/>
  <customSheetViews>
    <customSheetView guid="{2ED3A9CB-81A9-4973-8A42-E9BC13885177}" scale="67" showGridLines="0">
      <selection activeCell="H7" sqref="H7:H18"/>
      <pageMargins left="0" right="0" top="0" bottom="0" header="0" footer="0"/>
    </customSheetView>
  </customSheetViews>
  <mergeCells count="20">
    <mergeCell ref="B5:H5"/>
    <mergeCell ref="H7:H18"/>
    <mergeCell ref="B18:C18"/>
    <mergeCell ref="B6:C6"/>
    <mergeCell ref="B12:B16"/>
    <mergeCell ref="B7:B11"/>
    <mergeCell ref="B52:H54"/>
    <mergeCell ref="B21:C21"/>
    <mergeCell ref="B49:H49"/>
    <mergeCell ref="B20:H20"/>
    <mergeCell ref="B26:B30"/>
    <mergeCell ref="B31:B35"/>
    <mergeCell ref="B24:H24"/>
    <mergeCell ref="B25:C25"/>
    <mergeCell ref="H26:H36"/>
    <mergeCell ref="B40:C40"/>
    <mergeCell ref="B39:C39"/>
    <mergeCell ref="B38:D38"/>
    <mergeCell ref="B42:D42"/>
    <mergeCell ref="B47:C47"/>
  </mergeCells>
  <pageMargins left="0.511811024" right="0.511811024" top="0.78740157499999996" bottom="0.78740157499999996" header="0.31496062000000002" footer="0.31496062000000002"/>
  <drawing r:id="rId1"/>
  <extLst>
    <ext xmlns:x14="http://schemas.microsoft.com/office/spreadsheetml/2009/9/main" uri="{78C0D931-6437-407d-A8EE-F0AAD7539E65}">
      <x14:conditionalFormattings>
        <x14:conditionalFormatting xmlns:xm="http://schemas.microsoft.com/office/excel/2006/main">
          <x14:cfRule type="iconSet" priority="11" id="{D9428BEA-2FA2-48EF-B358-E6BCDAE0E583}">
            <x14:iconSet custom="1">
              <x14:cfvo type="percent">
                <xm:f>0</xm:f>
              </x14:cfvo>
              <x14:cfvo type="percent">
                <xm:f>33</xm:f>
              </x14:cfvo>
              <x14:cfvo type="percent">
                <xm:f>67</xm:f>
              </x14:cfvo>
              <x14:cfIcon iconSet="3Stars" iconId="0"/>
              <x14:cfIcon iconSet="3Stars" iconId="0"/>
              <x14:cfIcon iconSet="3Stars" iconId="0"/>
            </x14:iconSet>
          </x14:cfRule>
          <xm:sqref>F16:G16 F11:G11</xm:sqref>
        </x14:conditionalFormatting>
        <x14:conditionalFormatting xmlns:xm="http://schemas.microsoft.com/office/excel/2006/main">
          <x14:cfRule type="iconSet" priority="3" id="{53E9D223-9217-4EED-9732-3032B957DBF4}">
            <x14:iconSet custom="1">
              <x14:cfvo type="percent">
                <xm:f>0</xm:f>
              </x14:cfvo>
              <x14:cfvo type="percent">
                <xm:f>33</xm:f>
              </x14:cfvo>
              <x14:cfvo type="percent">
                <xm:f>67</xm:f>
              </x14:cfvo>
              <x14:cfIcon iconSet="3Stars" iconId="0"/>
              <x14:cfIcon iconSet="3Stars" iconId="0"/>
              <x14:cfIcon iconSet="3Stars" iconId="0"/>
            </x14:iconSet>
          </x14:cfRule>
          <xm:sqref>F27:G29 G26 F32:G34 G31</xm:sqref>
        </x14:conditionalFormatting>
      </x14:conditionalFormattings>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F94F13-B8B8-48B5-9C54-F152239B2711}">
  <sheetPr>
    <tabColor rgb="FF8BD49B"/>
  </sheetPr>
  <dimension ref="A1:Y51"/>
  <sheetViews>
    <sheetView showGridLines="0" zoomScale="50" zoomScaleNormal="50" workbookViewId="0">
      <selection activeCell="B12" sqref="B12:L12"/>
    </sheetView>
  </sheetViews>
  <sheetFormatPr defaultColWidth="9.1796875" defaultRowHeight="16" customHeight="1" x14ac:dyDescent="0.35"/>
  <cols>
    <col min="1" max="1" width="3.54296875" style="1" customWidth="1"/>
    <col min="2" max="2" width="16.1796875" style="2" customWidth="1"/>
    <col min="3" max="3" width="35.81640625" style="3" customWidth="1"/>
    <col min="4" max="4" width="16.1796875" style="1" customWidth="1"/>
    <col min="5" max="5" width="6.1796875" style="1" customWidth="1"/>
    <col min="6" max="6" width="16.1796875" style="1" customWidth="1"/>
    <col min="7" max="7" width="6.1796875" style="1" customWidth="1"/>
    <col min="8" max="8" width="16.1796875" style="1" customWidth="1"/>
    <col min="9" max="9" width="6.1796875" style="1" customWidth="1"/>
    <col min="10" max="10" width="16.1796875" style="1" customWidth="1"/>
    <col min="11" max="11" width="6.1796875" style="1" customWidth="1"/>
    <col min="12" max="12" width="27.81640625" style="1" customWidth="1"/>
    <col min="13" max="15" width="9.1796875" style="4"/>
    <col min="16" max="16" width="17.81640625" style="4" customWidth="1"/>
    <col min="17" max="17" width="27" style="4" customWidth="1"/>
    <col min="18" max="16384" width="9.1796875" style="4"/>
  </cols>
  <sheetData>
    <row r="1" spans="1:25" ht="21.65" customHeight="1" x14ac:dyDescent="0.35"/>
    <row r="2" spans="1:25" ht="21.65" customHeight="1" x14ac:dyDescent="0.35"/>
    <row r="3" spans="1:25" ht="21.65" customHeight="1" x14ac:dyDescent="0.35"/>
    <row r="4" spans="1:25" ht="22" customHeight="1" x14ac:dyDescent="0.35">
      <c r="O4" s="44"/>
      <c r="P4" s="44"/>
      <c r="Q4" s="44"/>
      <c r="R4" s="44"/>
      <c r="S4" s="44"/>
      <c r="T4" s="44"/>
      <c r="U4" s="44"/>
      <c r="V4" s="44"/>
      <c r="W4" s="44"/>
      <c r="X4" s="44"/>
      <c r="Y4" s="44"/>
    </row>
    <row r="5" spans="1:25" s="8" customFormat="1" ht="18" customHeight="1" x14ac:dyDescent="0.35">
      <c r="A5" s="7"/>
      <c r="B5" s="1297" t="s">
        <v>609</v>
      </c>
      <c r="C5" s="1298"/>
      <c r="D5" s="1298"/>
      <c r="E5" s="1298"/>
      <c r="F5" s="1298"/>
      <c r="G5" s="1298"/>
      <c r="H5" s="1298"/>
      <c r="I5" s="1298"/>
      <c r="J5" s="1298"/>
      <c r="K5" s="1298"/>
      <c r="L5" s="1299"/>
      <c r="M5" s="32"/>
    </row>
    <row r="6" spans="1:25" ht="16" customHeight="1" x14ac:dyDescent="0.35">
      <c r="B6" s="1319" t="s">
        <v>610</v>
      </c>
      <c r="C6" s="1320"/>
      <c r="D6" s="1403">
        <v>2020</v>
      </c>
      <c r="E6" s="1386"/>
      <c r="F6" s="1403">
        <v>2021</v>
      </c>
      <c r="G6" s="1386"/>
      <c r="H6" s="1403">
        <v>2022</v>
      </c>
      <c r="I6" s="1386"/>
      <c r="J6" s="1403">
        <v>2023</v>
      </c>
      <c r="K6" s="1404"/>
      <c r="L6" s="618" t="s">
        <v>17</v>
      </c>
    </row>
    <row r="7" spans="1:25" ht="14.5" x14ac:dyDescent="0.35">
      <c r="B7" s="935" t="s">
        <v>611</v>
      </c>
      <c r="C7" s="724" t="s">
        <v>612</v>
      </c>
      <c r="D7" s="1015">
        <v>5475834</v>
      </c>
      <c r="E7" s="1016"/>
      <c r="F7" s="1015">
        <v>4586275</v>
      </c>
      <c r="G7" s="1016"/>
      <c r="H7" s="1015">
        <v>4756584</v>
      </c>
      <c r="I7" s="1016"/>
      <c r="J7" s="1015">
        <v>3527275</v>
      </c>
      <c r="K7" s="1408"/>
      <c r="L7" s="1316" t="s">
        <v>613</v>
      </c>
      <c r="M7" s="5"/>
    </row>
    <row r="8" spans="1:25" ht="16" customHeight="1" x14ac:dyDescent="0.35">
      <c r="B8" s="1381"/>
      <c r="C8" s="699" t="s">
        <v>614</v>
      </c>
      <c r="D8" s="1394">
        <v>50561</v>
      </c>
      <c r="E8" s="1395"/>
      <c r="F8" s="1394">
        <v>22756</v>
      </c>
      <c r="G8" s="1395"/>
      <c r="H8" s="1394">
        <v>32186</v>
      </c>
      <c r="I8" s="1395"/>
      <c r="J8" s="1394">
        <v>33123</v>
      </c>
      <c r="K8" s="1407"/>
      <c r="L8" s="876"/>
      <c r="M8" s="5"/>
    </row>
    <row r="9" spans="1:25" ht="16" customHeight="1" x14ac:dyDescent="0.35">
      <c r="B9" s="1424" t="s">
        <v>615</v>
      </c>
      <c r="C9" s="1425"/>
      <c r="D9" s="1396">
        <v>1808</v>
      </c>
      <c r="E9" s="1397"/>
      <c r="F9" s="1396">
        <v>2711</v>
      </c>
      <c r="G9" s="1397"/>
      <c r="H9" s="1396">
        <v>1981</v>
      </c>
      <c r="I9" s="1397"/>
      <c r="J9" s="1396">
        <v>1955</v>
      </c>
      <c r="K9" s="1406"/>
      <c r="L9" s="876"/>
      <c r="M9" s="5"/>
    </row>
    <row r="10" spans="1:25" ht="14.5" x14ac:dyDescent="0.35">
      <c r="B10" s="1416" t="s">
        <v>35</v>
      </c>
      <c r="C10" s="1417"/>
      <c r="D10" s="1398">
        <f>SUM(D7:D9)</f>
        <v>5528203</v>
      </c>
      <c r="E10" s="1399"/>
      <c r="F10" s="1398">
        <f t="shared" ref="F10:J10" si="0">SUM(F7:F9)</f>
        <v>4611742</v>
      </c>
      <c r="G10" s="1399"/>
      <c r="H10" s="1398">
        <f t="shared" si="0"/>
        <v>4790751</v>
      </c>
      <c r="I10" s="1399"/>
      <c r="J10" s="1398">
        <f t="shared" si="0"/>
        <v>3562353</v>
      </c>
      <c r="K10" s="1405"/>
      <c r="L10" s="858"/>
      <c r="N10" s="24"/>
    </row>
    <row r="12" spans="1:25" s="8" customFormat="1" ht="18" customHeight="1" x14ac:dyDescent="0.35">
      <c r="A12" s="7"/>
      <c r="B12" s="1297" t="s">
        <v>616</v>
      </c>
      <c r="C12" s="1298"/>
      <c r="D12" s="1298"/>
      <c r="E12" s="1298"/>
      <c r="F12" s="1298"/>
      <c r="G12" s="1298"/>
      <c r="H12" s="1298"/>
      <c r="I12" s="1298"/>
      <c r="J12" s="1298"/>
      <c r="K12" s="1298"/>
      <c r="L12" s="1299"/>
      <c r="M12" s="32"/>
      <c r="N12" s="166"/>
    </row>
    <row r="13" spans="1:25" ht="14.5" customHeight="1" x14ac:dyDescent="0.35">
      <c r="B13" s="1411" t="s">
        <v>617</v>
      </c>
      <c r="C13" s="1414" t="s">
        <v>618</v>
      </c>
      <c r="D13" s="1392">
        <v>2020</v>
      </c>
      <c r="E13" s="1320"/>
      <c r="F13" s="1392">
        <v>2021</v>
      </c>
      <c r="G13" s="1320"/>
      <c r="H13" s="1392">
        <v>2022</v>
      </c>
      <c r="I13" s="1320"/>
      <c r="J13" s="1392">
        <v>2023</v>
      </c>
      <c r="K13" s="1393"/>
      <c r="L13" s="1413" t="s">
        <v>17</v>
      </c>
    </row>
    <row r="14" spans="1:25" ht="14.5" x14ac:dyDescent="0.35">
      <c r="B14" s="1412"/>
      <c r="C14" s="1415"/>
      <c r="D14" s="725" t="s">
        <v>293</v>
      </c>
      <c r="E14" s="640" t="s">
        <v>29</v>
      </c>
      <c r="F14" s="725" t="s">
        <v>293</v>
      </c>
      <c r="G14" s="640" t="s">
        <v>29</v>
      </c>
      <c r="H14" s="725" t="s">
        <v>293</v>
      </c>
      <c r="I14" s="640" t="s">
        <v>29</v>
      </c>
      <c r="J14" s="634" t="s">
        <v>293</v>
      </c>
      <c r="K14" s="726" t="s">
        <v>29</v>
      </c>
      <c r="L14" s="1413"/>
    </row>
    <row r="15" spans="1:25" ht="31.5" customHeight="1" x14ac:dyDescent="0.35">
      <c r="B15" s="141" t="s">
        <v>619</v>
      </c>
      <c r="C15" s="689" t="s">
        <v>620</v>
      </c>
      <c r="D15" s="142">
        <f>E15*D17*0.01</f>
        <v>1549661.0220000001</v>
      </c>
      <c r="E15" s="727">
        <v>28.3</v>
      </c>
      <c r="F15" s="142">
        <f>G15*F17*0.01</f>
        <v>1545574.675</v>
      </c>
      <c r="G15" s="727">
        <v>33.700000000000003</v>
      </c>
      <c r="H15" s="142">
        <f>I15*H17*0.01</f>
        <v>1308060.6000000001</v>
      </c>
      <c r="I15" s="727">
        <v>27.5</v>
      </c>
      <c r="J15" s="142">
        <v>1357332</v>
      </c>
      <c r="K15" s="646">
        <f>J15*100/$J$17</f>
        <v>38.481037061187457</v>
      </c>
      <c r="L15" s="1316" t="s">
        <v>621</v>
      </c>
      <c r="M15" s="5"/>
    </row>
    <row r="16" spans="1:25" ht="31.5" customHeight="1" x14ac:dyDescent="0.35">
      <c r="B16" s="265" t="s">
        <v>622</v>
      </c>
      <c r="C16" s="691" t="s">
        <v>623</v>
      </c>
      <c r="D16" s="151">
        <v>2414656.12</v>
      </c>
      <c r="E16" s="728">
        <v>44.1</v>
      </c>
      <c r="F16" s="151">
        <f>F17*G16*0.01</f>
        <v>2531623.8000000003</v>
      </c>
      <c r="G16" s="728">
        <v>55.2</v>
      </c>
      <c r="H16" s="151">
        <f>H17*I16*0.01</f>
        <v>3034700.5919999997</v>
      </c>
      <c r="I16" s="728">
        <v>63.8</v>
      </c>
      <c r="J16" s="151">
        <v>2169943</v>
      </c>
      <c r="K16" s="729">
        <f>J16*100/$J$17</f>
        <v>61.518962938812543</v>
      </c>
      <c r="L16" s="876"/>
      <c r="M16" s="730"/>
    </row>
    <row r="17" spans="1:14" ht="14.5" x14ac:dyDescent="0.35">
      <c r="B17" s="1409" t="s">
        <v>624</v>
      </c>
      <c r="C17" s="1410"/>
      <c r="D17" s="158">
        <v>5475834</v>
      </c>
      <c r="E17" s="158" t="s">
        <v>20</v>
      </c>
      <c r="F17" s="158">
        <v>4586275</v>
      </c>
      <c r="G17" s="158" t="s">
        <v>20</v>
      </c>
      <c r="H17" s="158">
        <v>4756584</v>
      </c>
      <c r="I17" s="158" t="s">
        <v>20</v>
      </c>
      <c r="J17" s="158">
        <v>3527275</v>
      </c>
      <c r="K17" s="241"/>
      <c r="L17" s="858"/>
    </row>
    <row r="19" spans="1:14" s="8" customFormat="1" ht="18" customHeight="1" x14ac:dyDescent="0.35">
      <c r="A19" s="7"/>
      <c r="B19" s="1297" t="s">
        <v>625</v>
      </c>
      <c r="C19" s="1298"/>
      <c r="D19" s="1298"/>
      <c r="E19" s="1298"/>
      <c r="F19" s="1298"/>
      <c r="G19" s="1298"/>
      <c r="H19" s="1298"/>
      <c r="I19" s="1298"/>
      <c r="J19" s="1298"/>
      <c r="K19" s="1298"/>
      <c r="L19" s="1299"/>
      <c r="M19" s="32"/>
    </row>
    <row r="20" spans="1:14" ht="14.5" x14ac:dyDescent="0.35">
      <c r="B20" s="1411" t="s">
        <v>617</v>
      </c>
      <c r="C20" s="1414" t="s">
        <v>618</v>
      </c>
      <c r="D20" s="1392">
        <v>2020</v>
      </c>
      <c r="E20" s="1320"/>
      <c r="F20" s="1392">
        <v>2021</v>
      </c>
      <c r="G20" s="1320"/>
      <c r="H20" s="1392">
        <v>2022</v>
      </c>
      <c r="I20" s="1320"/>
      <c r="J20" s="1392">
        <v>2023</v>
      </c>
      <c r="K20" s="1393"/>
      <c r="L20" s="1413" t="s">
        <v>17</v>
      </c>
    </row>
    <row r="21" spans="1:14" ht="14.5" x14ac:dyDescent="0.35">
      <c r="B21" s="1412"/>
      <c r="C21" s="1415"/>
      <c r="D21" s="725" t="s">
        <v>293</v>
      </c>
      <c r="E21" s="640" t="s">
        <v>29</v>
      </c>
      <c r="F21" s="725" t="s">
        <v>293</v>
      </c>
      <c r="G21" s="640" t="s">
        <v>29</v>
      </c>
      <c r="H21" s="725" t="s">
        <v>293</v>
      </c>
      <c r="I21" s="640" t="s">
        <v>29</v>
      </c>
      <c r="J21" s="634" t="s">
        <v>293</v>
      </c>
      <c r="K21" s="726" t="s">
        <v>29</v>
      </c>
      <c r="L21" s="1426"/>
    </row>
    <row r="22" spans="1:14" ht="16" customHeight="1" x14ac:dyDescent="0.35">
      <c r="B22" s="961" t="s">
        <v>619</v>
      </c>
      <c r="C22" s="699" t="s">
        <v>620</v>
      </c>
      <c r="D22" s="40">
        <v>2030</v>
      </c>
      <c r="E22" s="830">
        <f>D22/D30</f>
        <v>0.13472259092115743</v>
      </c>
      <c r="F22" s="40">
        <v>7657</v>
      </c>
      <c r="G22" s="830">
        <f>F22/F30</f>
        <v>0.23789846517119245</v>
      </c>
      <c r="H22" s="40">
        <v>4292</v>
      </c>
      <c r="I22" s="831">
        <f>H22/H30</f>
        <v>6.5580784157931726E-2</v>
      </c>
      <c r="J22" s="40">
        <v>5647</v>
      </c>
      <c r="K22" s="646">
        <f t="shared" ref="K22:K29" si="1">J22*100/$J$30</f>
        <v>17.048576517827492</v>
      </c>
      <c r="L22" s="1316" t="s">
        <v>626</v>
      </c>
      <c r="M22" s="5"/>
    </row>
    <row r="23" spans="1:14" ht="16" customHeight="1" x14ac:dyDescent="0.35">
      <c r="B23" s="1156"/>
      <c r="C23" s="700" t="s">
        <v>627</v>
      </c>
      <c r="D23" s="1418" t="s">
        <v>522</v>
      </c>
      <c r="E23" s="1419"/>
      <c r="F23" s="1419"/>
      <c r="G23" s="1419"/>
      <c r="H23" s="1419"/>
      <c r="I23" s="1420"/>
      <c r="J23" s="65">
        <v>131.80000000000001</v>
      </c>
      <c r="K23" s="832">
        <f t="shared" si="1"/>
        <v>0.39791081725689104</v>
      </c>
      <c r="L23" s="876"/>
      <c r="M23" s="5"/>
    </row>
    <row r="24" spans="1:14" ht="16" customHeight="1" x14ac:dyDescent="0.35">
      <c r="B24" s="1156"/>
      <c r="C24" s="731" t="s">
        <v>35</v>
      </c>
      <c r="D24" s="1400" t="s">
        <v>522</v>
      </c>
      <c r="E24" s="1401"/>
      <c r="F24" s="1401"/>
      <c r="G24" s="1401"/>
      <c r="H24" s="1401"/>
      <c r="I24" s="1402"/>
      <c r="J24" s="732">
        <f>SUM(J22:J23)</f>
        <v>5778.8</v>
      </c>
      <c r="K24" s="733">
        <f t="shared" si="1"/>
        <v>17.446487335084381</v>
      </c>
      <c r="L24" s="876"/>
      <c r="M24" s="5"/>
    </row>
    <row r="25" spans="1:14" ht="16" customHeight="1" x14ac:dyDescent="0.35">
      <c r="B25" s="1155" t="s">
        <v>622</v>
      </c>
      <c r="C25" s="734" t="s">
        <v>628</v>
      </c>
      <c r="D25" s="1421" t="s">
        <v>522</v>
      </c>
      <c r="E25" s="1422"/>
      <c r="F25" s="1422"/>
      <c r="G25" s="1422"/>
      <c r="H25" s="1422"/>
      <c r="I25" s="1423"/>
      <c r="J25" s="735">
        <v>4.8</v>
      </c>
      <c r="K25" s="833">
        <f t="shared" si="1"/>
        <v>1.4491440992663708E-2</v>
      </c>
      <c r="L25" s="876"/>
      <c r="M25" s="5"/>
      <c r="N25" s="44"/>
    </row>
    <row r="26" spans="1:14" ht="16" customHeight="1" x14ac:dyDescent="0.35">
      <c r="B26" s="1156"/>
      <c r="C26" s="700" t="s">
        <v>629</v>
      </c>
      <c r="D26" s="1336" t="s">
        <v>522</v>
      </c>
      <c r="E26" s="1337"/>
      <c r="F26" s="1337"/>
      <c r="G26" s="1337"/>
      <c r="H26" s="1337"/>
      <c r="I26" s="1338"/>
      <c r="J26" s="65">
        <v>0.65</v>
      </c>
      <c r="K26" s="529">
        <f t="shared" si="1"/>
        <v>1.9623826344232105E-3</v>
      </c>
      <c r="L26" s="876"/>
      <c r="M26" s="5"/>
      <c r="N26" s="44"/>
    </row>
    <row r="27" spans="1:14" ht="16" customHeight="1" x14ac:dyDescent="0.35">
      <c r="B27" s="1156"/>
      <c r="C27" s="700" t="s">
        <v>623</v>
      </c>
      <c r="D27" s="1336" t="s">
        <v>522</v>
      </c>
      <c r="E27" s="1337"/>
      <c r="F27" s="1337"/>
      <c r="G27" s="1337"/>
      <c r="H27" s="1337"/>
      <c r="I27" s="1338"/>
      <c r="J27" s="40">
        <v>19160</v>
      </c>
      <c r="K27" s="646">
        <f t="shared" si="1"/>
        <v>57.845001962382632</v>
      </c>
      <c r="L27" s="876"/>
      <c r="M27" s="5"/>
      <c r="N27" s="44"/>
    </row>
    <row r="28" spans="1:14" ht="16" customHeight="1" x14ac:dyDescent="0.35">
      <c r="B28" s="1156"/>
      <c r="C28" s="700" t="s">
        <v>630</v>
      </c>
      <c r="D28" s="1418" t="s">
        <v>522</v>
      </c>
      <c r="E28" s="1419"/>
      <c r="F28" s="1419"/>
      <c r="G28" s="1419"/>
      <c r="H28" s="1419"/>
      <c r="I28" s="1420"/>
      <c r="J28" s="65">
        <v>8178.75</v>
      </c>
      <c r="K28" s="729">
        <f t="shared" si="1"/>
        <v>24.692056878905895</v>
      </c>
      <c r="L28" s="876"/>
      <c r="M28" s="5"/>
    </row>
    <row r="29" spans="1:14" ht="16" customHeight="1" x14ac:dyDescent="0.35">
      <c r="B29" s="1156"/>
      <c r="C29" s="736" t="s">
        <v>35</v>
      </c>
      <c r="D29" s="1400" t="s">
        <v>522</v>
      </c>
      <c r="E29" s="1401"/>
      <c r="F29" s="1401"/>
      <c r="G29" s="1401"/>
      <c r="H29" s="1401"/>
      <c r="I29" s="1402"/>
      <c r="J29" s="735">
        <f>SUM(J25:J28)</f>
        <v>27344.2</v>
      </c>
      <c r="K29" s="733">
        <f t="shared" si="1"/>
        <v>82.553512664915615</v>
      </c>
      <c r="L29" s="876"/>
      <c r="M29" s="5"/>
    </row>
    <row r="30" spans="1:14" ht="14.5" x14ac:dyDescent="0.35">
      <c r="B30" s="1416" t="s">
        <v>631</v>
      </c>
      <c r="C30" s="1417"/>
      <c r="D30" s="638">
        <v>15068</v>
      </c>
      <c r="E30" s="638" t="s">
        <v>20</v>
      </c>
      <c r="F30" s="638">
        <v>32186</v>
      </c>
      <c r="G30" s="638" t="s">
        <v>20</v>
      </c>
      <c r="H30" s="638">
        <v>65446</v>
      </c>
      <c r="I30" s="638" t="s">
        <v>20</v>
      </c>
      <c r="J30" s="638">
        <f>J24+J29</f>
        <v>33123</v>
      </c>
      <c r="K30" s="834" t="s">
        <v>20</v>
      </c>
      <c r="L30" s="858"/>
    </row>
    <row r="31" spans="1:14" ht="16" customHeight="1" x14ac:dyDescent="0.35">
      <c r="K31" s="320"/>
    </row>
    <row r="32" spans="1:14" ht="18" customHeight="1" x14ac:dyDescent="0.35">
      <c r="B32" s="1344" t="s">
        <v>632</v>
      </c>
      <c r="C32" s="1345"/>
      <c r="D32" s="1345"/>
      <c r="E32" s="1345"/>
      <c r="F32" s="1345"/>
      <c r="G32" s="1345"/>
      <c r="H32" s="1345"/>
      <c r="I32" s="1345"/>
      <c r="J32" s="1345"/>
      <c r="K32" s="1345"/>
      <c r="L32" s="1346"/>
      <c r="M32" s="5"/>
    </row>
    <row r="33" spans="2:13" ht="14.5" x14ac:dyDescent="0.35">
      <c r="B33" s="1411" t="s">
        <v>617</v>
      </c>
      <c r="C33" s="1414" t="s">
        <v>618</v>
      </c>
      <c r="D33" s="1392">
        <v>2020</v>
      </c>
      <c r="E33" s="1320"/>
      <c r="F33" s="1392">
        <v>2021</v>
      </c>
      <c r="G33" s="1320"/>
      <c r="H33" s="1392">
        <v>2022</v>
      </c>
      <c r="I33" s="1320"/>
      <c r="J33" s="1392">
        <v>2023</v>
      </c>
      <c r="K33" s="1393"/>
      <c r="L33" s="1413" t="s">
        <v>17</v>
      </c>
    </row>
    <row r="34" spans="2:13" ht="14.5" x14ac:dyDescent="0.35">
      <c r="B34" s="1412"/>
      <c r="C34" s="1415"/>
      <c r="D34" s="725" t="s">
        <v>293</v>
      </c>
      <c r="E34" s="640" t="s">
        <v>29</v>
      </c>
      <c r="F34" s="725" t="s">
        <v>293</v>
      </c>
      <c r="G34" s="640" t="s">
        <v>29</v>
      </c>
      <c r="H34" s="725" t="s">
        <v>293</v>
      </c>
      <c r="I34" s="640" t="s">
        <v>29</v>
      </c>
      <c r="J34" s="634" t="s">
        <v>293</v>
      </c>
      <c r="K34" s="726" t="s">
        <v>29</v>
      </c>
      <c r="L34" s="1426"/>
    </row>
    <row r="35" spans="2:13" ht="16" customHeight="1" x14ac:dyDescent="0.35">
      <c r="B35" s="961" t="s">
        <v>619</v>
      </c>
      <c r="C35" s="699" t="s">
        <v>620</v>
      </c>
      <c r="D35" s="40">
        <f>E35*D43*0.01</f>
        <v>269.57279999999997</v>
      </c>
      <c r="E35" s="40">
        <v>14.91</v>
      </c>
      <c r="F35" s="40">
        <f>G35*F43*0.01</f>
        <v>766.12860000000001</v>
      </c>
      <c r="G35" s="40">
        <v>28.26</v>
      </c>
      <c r="H35" s="40">
        <f>I35*H43*0.01</f>
        <v>220.28719999999998</v>
      </c>
      <c r="I35" s="40">
        <v>11.12</v>
      </c>
      <c r="J35" s="14">
        <v>237</v>
      </c>
      <c r="K35" s="737">
        <f t="shared" ref="K35:K42" si="2">J35*100/$J$43</f>
        <v>12.122762148337596</v>
      </c>
      <c r="L35" s="1316" t="s">
        <v>633</v>
      </c>
      <c r="M35" s="5"/>
    </row>
    <row r="36" spans="2:13" ht="16" customHeight="1" x14ac:dyDescent="0.35">
      <c r="B36" s="1156"/>
      <c r="C36" s="700" t="s">
        <v>627</v>
      </c>
      <c r="D36" s="1418" t="s">
        <v>522</v>
      </c>
      <c r="E36" s="1419"/>
      <c r="F36" s="1419"/>
      <c r="G36" s="1419"/>
      <c r="H36" s="1419"/>
      <c r="I36" s="1420"/>
      <c r="J36" s="65">
        <v>183.1</v>
      </c>
      <c r="K36" s="737">
        <f t="shared" si="2"/>
        <v>9.3657289002557551</v>
      </c>
      <c r="L36" s="876"/>
      <c r="M36" s="5"/>
    </row>
    <row r="37" spans="2:13" ht="16" customHeight="1" x14ac:dyDescent="0.35">
      <c r="B37" s="1156"/>
      <c r="C37" s="731" t="s">
        <v>35</v>
      </c>
      <c r="D37" s="1400" t="s">
        <v>522</v>
      </c>
      <c r="E37" s="1401"/>
      <c r="F37" s="1401"/>
      <c r="G37" s="1401"/>
      <c r="H37" s="1401"/>
      <c r="I37" s="1402"/>
      <c r="J37" s="732">
        <f>SUM(J35:J36)</f>
        <v>420.1</v>
      </c>
      <c r="K37" s="733">
        <f t="shared" si="2"/>
        <v>21.48849104859335</v>
      </c>
      <c r="L37" s="876"/>
      <c r="M37" s="5"/>
    </row>
    <row r="38" spans="2:13" ht="16" customHeight="1" x14ac:dyDescent="0.35">
      <c r="B38" s="1155" t="s">
        <v>622</v>
      </c>
      <c r="C38" s="734" t="s">
        <v>628</v>
      </c>
      <c r="D38" s="1421" t="s">
        <v>522</v>
      </c>
      <c r="E38" s="1422"/>
      <c r="F38" s="1422"/>
      <c r="G38" s="1422"/>
      <c r="H38" s="1422"/>
      <c r="I38" s="1423"/>
      <c r="J38" s="735">
        <v>11.37</v>
      </c>
      <c r="K38" s="737">
        <f t="shared" si="2"/>
        <v>0.58158567774936065</v>
      </c>
      <c r="L38" s="876"/>
      <c r="M38" s="5"/>
    </row>
    <row r="39" spans="2:13" ht="16" customHeight="1" x14ac:dyDescent="0.35">
      <c r="B39" s="1156"/>
      <c r="C39" s="700" t="s">
        <v>629</v>
      </c>
      <c r="D39" s="1336" t="s">
        <v>522</v>
      </c>
      <c r="E39" s="1337"/>
      <c r="F39" s="1337"/>
      <c r="G39" s="1337"/>
      <c r="H39" s="1337"/>
      <c r="I39" s="1338"/>
      <c r="J39" s="65">
        <v>295.54000000000002</v>
      </c>
      <c r="K39" s="737">
        <f t="shared" si="2"/>
        <v>15.117135549872124</v>
      </c>
      <c r="L39" s="876"/>
      <c r="M39" s="5"/>
    </row>
    <row r="40" spans="2:13" ht="16" customHeight="1" x14ac:dyDescent="0.35">
      <c r="B40" s="1156"/>
      <c r="C40" s="700" t="s">
        <v>623</v>
      </c>
      <c r="D40" s="1336" t="s">
        <v>522</v>
      </c>
      <c r="E40" s="1337"/>
      <c r="F40" s="1337"/>
      <c r="G40" s="1337"/>
      <c r="H40" s="1337"/>
      <c r="I40" s="1338"/>
      <c r="J40" s="65">
        <v>1148.07</v>
      </c>
      <c r="K40" s="737">
        <f t="shared" si="2"/>
        <v>58.724808184143221</v>
      </c>
      <c r="L40" s="876"/>
      <c r="M40" s="5"/>
    </row>
    <row r="41" spans="2:13" ht="16" customHeight="1" x14ac:dyDescent="0.35">
      <c r="B41" s="1156"/>
      <c r="C41" s="700" t="s">
        <v>630</v>
      </c>
      <c r="D41" s="1418" t="s">
        <v>522</v>
      </c>
      <c r="E41" s="1419"/>
      <c r="F41" s="1419"/>
      <c r="G41" s="1419"/>
      <c r="H41" s="1419"/>
      <c r="I41" s="1420"/>
      <c r="J41" s="65">
        <v>79.92</v>
      </c>
      <c r="K41" s="737">
        <f t="shared" si="2"/>
        <v>4.0879795396419434</v>
      </c>
      <c r="L41" s="876"/>
      <c r="M41" s="5"/>
    </row>
    <row r="42" spans="2:13" ht="16" customHeight="1" x14ac:dyDescent="0.35">
      <c r="B42" s="1156"/>
      <c r="C42" s="731" t="s">
        <v>35</v>
      </c>
      <c r="D42" s="1400" t="s">
        <v>522</v>
      </c>
      <c r="E42" s="1401"/>
      <c r="F42" s="1401"/>
      <c r="G42" s="1401"/>
      <c r="H42" s="1401"/>
      <c r="I42" s="1402"/>
      <c r="J42" s="735">
        <f>SUM(J38:J41)</f>
        <v>1534.9</v>
      </c>
      <c r="K42" s="733">
        <f t="shared" si="2"/>
        <v>78.511508951406654</v>
      </c>
      <c r="L42" s="876"/>
      <c r="M42" s="5"/>
    </row>
    <row r="43" spans="2:13" ht="14.5" x14ac:dyDescent="0.35">
      <c r="B43" s="1416" t="s">
        <v>634</v>
      </c>
      <c r="C43" s="1417"/>
      <c r="D43" s="638">
        <v>1808</v>
      </c>
      <c r="E43" s="638" t="s">
        <v>20</v>
      </c>
      <c r="F43" s="638">
        <v>2711</v>
      </c>
      <c r="G43" s="638" t="s">
        <v>20</v>
      </c>
      <c r="H43" s="638">
        <v>1981</v>
      </c>
      <c r="I43" s="638" t="s">
        <v>20</v>
      </c>
      <c r="J43" s="638">
        <f>J37+J42</f>
        <v>1955</v>
      </c>
      <c r="K43" s="738"/>
      <c r="L43" s="858"/>
    </row>
    <row r="44" spans="2:13" ht="20.149999999999999" customHeight="1" x14ac:dyDescent="0.35">
      <c r="J44" s="739"/>
    </row>
    <row r="45" spans="2:13" ht="183.5" customHeight="1" x14ac:dyDescent="0.35">
      <c r="B45" s="937" t="s">
        <v>635</v>
      </c>
      <c r="C45" s="937"/>
      <c r="D45" s="937"/>
      <c r="E45" s="937"/>
      <c r="F45" s="937"/>
      <c r="G45" s="937"/>
      <c r="H45" s="937"/>
      <c r="I45" s="937"/>
      <c r="J45" s="937"/>
      <c r="K45" s="937"/>
      <c r="L45" s="937"/>
    </row>
    <row r="46" spans="2:13" ht="14.5" x14ac:dyDescent="0.35">
      <c r="B46" s="622"/>
      <c r="C46" s="4"/>
      <c r="D46" s="4"/>
      <c r="E46" s="4"/>
      <c r="F46" s="4"/>
      <c r="G46" s="4"/>
      <c r="H46" s="548"/>
      <c r="I46" s="548"/>
      <c r="J46" s="548"/>
      <c r="K46" s="109"/>
      <c r="L46" s="109"/>
    </row>
    <row r="47" spans="2:13" ht="14.5" x14ac:dyDescent="0.35">
      <c r="B47" s="622"/>
      <c r="C47" s="4"/>
      <c r="D47" s="4"/>
      <c r="E47" s="4"/>
      <c r="F47" s="4"/>
      <c r="G47" s="4"/>
      <c r="H47" s="548"/>
      <c r="I47" s="548"/>
      <c r="J47" s="548"/>
      <c r="K47" s="109"/>
      <c r="L47" s="109"/>
    </row>
    <row r="48" spans="2:13" ht="14.5" x14ac:dyDescent="0.35">
      <c r="C48" s="4"/>
      <c r="D48" s="4"/>
      <c r="E48" s="4"/>
      <c r="F48" s="4"/>
      <c r="G48" s="4"/>
      <c r="H48" s="548"/>
      <c r="I48" s="548"/>
      <c r="J48" s="548"/>
    </row>
    <row r="49" spans="3:10" ht="14.5" x14ac:dyDescent="0.35">
      <c r="C49" s="4"/>
      <c r="D49" s="4"/>
      <c r="E49" s="4"/>
      <c r="F49" s="4"/>
      <c r="G49" s="4"/>
      <c r="H49" s="548"/>
      <c r="I49" s="548"/>
      <c r="J49" s="548"/>
    </row>
    <row r="50" spans="3:10" ht="14.5" x14ac:dyDescent="0.35">
      <c r="C50" s="4"/>
      <c r="D50" s="4"/>
      <c r="E50" s="4"/>
      <c r="F50" s="4"/>
      <c r="G50" s="4"/>
      <c r="H50" s="740"/>
      <c r="I50" s="740"/>
      <c r="J50" s="740"/>
    </row>
    <row r="51" spans="3:10" ht="16" customHeight="1" x14ac:dyDescent="0.35">
      <c r="G51" s="4"/>
    </row>
  </sheetData>
  <sheetProtection algorithmName="SHA-512" hashValue="gW6Sbzq60mk8epw6fGDGxQpsagE/b7TKrOmbSnjiK8MhIj8mkxWfIOP9EoIyZOhEUNl+gm3+caGJDpNMmToxJg==" saltValue="kCt6lLxmKEw+7LbZC1+W8Q==" spinCount="100000" sheet="1" objects="1" scenarios="1"/>
  <customSheetViews>
    <customSheetView guid="{2ED3A9CB-81A9-4973-8A42-E9BC13885177}" scale="70" showGridLines="0">
      <selection activeCell="A4" sqref="A4:XFD4"/>
      <pageMargins left="0" right="0" top="0" bottom="0" header="0" footer="0"/>
    </customSheetView>
  </customSheetViews>
  <mergeCells count="75">
    <mergeCell ref="D42:I42"/>
    <mergeCell ref="D37:I37"/>
    <mergeCell ref="D36:I36"/>
    <mergeCell ref="D38:I38"/>
    <mergeCell ref="D39:I39"/>
    <mergeCell ref="D40:I40"/>
    <mergeCell ref="D41:I41"/>
    <mergeCell ref="B45:L45"/>
    <mergeCell ref="B19:L19"/>
    <mergeCell ref="B43:C43"/>
    <mergeCell ref="B20:B21"/>
    <mergeCell ref="C20:C21"/>
    <mergeCell ref="L20:L21"/>
    <mergeCell ref="B33:B34"/>
    <mergeCell ref="C33:C34"/>
    <mergeCell ref="L33:L34"/>
    <mergeCell ref="B22:B24"/>
    <mergeCell ref="L22:L30"/>
    <mergeCell ref="B25:B29"/>
    <mergeCell ref="B35:B37"/>
    <mergeCell ref="L35:L43"/>
    <mergeCell ref="B38:B42"/>
    <mergeCell ref="D33:E33"/>
    <mergeCell ref="B5:L5"/>
    <mergeCell ref="L7:L10"/>
    <mergeCell ref="B10:C10"/>
    <mergeCell ref="B6:C6"/>
    <mergeCell ref="B9:C9"/>
    <mergeCell ref="B7:B8"/>
    <mergeCell ref="D10:E10"/>
    <mergeCell ref="D9:E9"/>
    <mergeCell ref="D8:E8"/>
    <mergeCell ref="D7:E7"/>
    <mergeCell ref="F7:G7"/>
    <mergeCell ref="F8:G8"/>
    <mergeCell ref="H6:I6"/>
    <mergeCell ref="F6:G6"/>
    <mergeCell ref="D6:E6"/>
    <mergeCell ref="F9:G9"/>
    <mergeCell ref="F33:G33"/>
    <mergeCell ref="H33:I33"/>
    <mergeCell ref="B12:L12"/>
    <mergeCell ref="L15:L17"/>
    <mergeCell ref="B17:C17"/>
    <mergeCell ref="B13:B14"/>
    <mergeCell ref="L13:L14"/>
    <mergeCell ref="C13:C14"/>
    <mergeCell ref="B30:C30"/>
    <mergeCell ref="J33:K33"/>
    <mergeCell ref="D29:I29"/>
    <mergeCell ref="D23:I23"/>
    <mergeCell ref="D28:I28"/>
    <mergeCell ref="D27:I27"/>
    <mergeCell ref="D26:I26"/>
    <mergeCell ref="D25:I25"/>
    <mergeCell ref="J6:K6"/>
    <mergeCell ref="J10:K10"/>
    <mergeCell ref="J9:K9"/>
    <mergeCell ref="J8:K8"/>
    <mergeCell ref="J7:K7"/>
    <mergeCell ref="H7:I7"/>
    <mergeCell ref="B32:L32"/>
    <mergeCell ref="D13:E13"/>
    <mergeCell ref="F13:G13"/>
    <mergeCell ref="H13:I13"/>
    <mergeCell ref="D20:E20"/>
    <mergeCell ref="F20:G20"/>
    <mergeCell ref="H20:I20"/>
    <mergeCell ref="J13:K13"/>
    <mergeCell ref="J20:K20"/>
    <mergeCell ref="H8:I8"/>
    <mergeCell ref="H9:I9"/>
    <mergeCell ref="H10:I10"/>
    <mergeCell ref="F10:G10"/>
    <mergeCell ref="D24:I24"/>
  </mergeCells>
  <pageMargins left="0.511811024" right="0.511811024" top="0.78740157499999996" bottom="0.78740157499999996" header="0.31496062000000002" footer="0.31496062000000002"/>
  <ignoredErrors>
    <ignoredError sqref="H10 D10 F10" formulaRange="1"/>
  </ignoredErrors>
  <drawing r:id="rId1"/>
  <extLst>
    <ext xmlns:x14="http://schemas.microsoft.com/office/spreadsheetml/2009/9/main" uri="{78C0D931-6437-407d-A8EE-F0AAD7539E65}">
      <x14:conditionalFormattings>
        <x14:conditionalFormatting xmlns:xm="http://schemas.microsoft.com/office/excel/2006/main">
          <x14:cfRule type="iconSet" priority="6" id="{C52A965E-E579-4694-956E-BEEFC8FAA83F}">
            <x14:iconSet custom="1">
              <x14:cfvo type="percent">
                <xm:f>0</xm:f>
              </x14:cfvo>
              <x14:cfvo type="percent">
                <xm:f>33</xm:f>
              </x14:cfvo>
              <x14:cfvo type="percent">
                <xm:f>67</xm:f>
              </x14:cfvo>
              <x14:cfIcon iconSet="3Stars" iconId="0"/>
              <x14:cfIcon iconSet="3Stars" iconId="0"/>
              <x14:cfIcon iconSet="3Stars" iconId="0"/>
            </x14:iconSet>
          </x14:cfRule>
          <xm:sqref>D17</xm:sqref>
        </x14:conditionalFormatting>
        <x14:conditionalFormatting xmlns:xm="http://schemas.microsoft.com/office/excel/2006/main">
          <x14:cfRule type="iconSet" priority="10" id="{BC2C9F21-0187-49E2-B646-B9958B6257D5}">
            <x14:iconSet custom="1">
              <x14:cfvo type="percent">
                <xm:f>0</xm:f>
              </x14:cfvo>
              <x14:cfvo type="percent">
                <xm:f>33</xm:f>
              </x14:cfvo>
              <x14:cfvo type="percent">
                <xm:f>67</xm:f>
              </x14:cfvo>
              <x14:cfIcon iconSet="3Stars" iconId="0"/>
              <x14:cfIcon iconSet="3Stars" iconId="0"/>
              <x14:cfIcon iconSet="3Stars" iconId="0"/>
            </x14:iconSet>
          </x14:cfRule>
          <xm:sqref>D43</xm:sqref>
        </x14:conditionalFormatting>
        <x14:conditionalFormatting xmlns:xm="http://schemas.microsoft.com/office/excel/2006/main">
          <x14:cfRule type="iconSet" priority="7" id="{9BD2F82D-5D73-4347-A7FE-2BEF60A4DA83}">
            <x14:iconSet custom="1">
              <x14:cfvo type="percent">
                <xm:f>0</xm:f>
              </x14:cfvo>
              <x14:cfvo type="percent">
                <xm:f>33</xm:f>
              </x14:cfvo>
              <x14:cfvo type="percent">
                <xm:f>67</xm:f>
              </x14:cfvo>
              <x14:cfIcon iconSet="3Stars" iconId="0"/>
              <x14:cfIcon iconSet="3Stars" iconId="0"/>
              <x14:cfIcon iconSet="3Stars" iconId="0"/>
            </x14:iconSet>
          </x14:cfRule>
          <xm:sqref>F17</xm:sqref>
        </x14:conditionalFormatting>
        <x14:conditionalFormatting xmlns:xm="http://schemas.microsoft.com/office/excel/2006/main">
          <x14:cfRule type="iconSet" priority="1" id="{B8A2DDB5-91E6-4818-AC82-5514082F11E1}">
            <x14:iconSet custom="1">
              <x14:cfvo type="percent">
                <xm:f>0</xm:f>
              </x14:cfvo>
              <x14:cfvo type="percent">
                <xm:f>33</xm:f>
              </x14:cfvo>
              <x14:cfvo type="percent">
                <xm:f>67</xm:f>
              </x14:cfvo>
              <x14:cfIcon iconSet="3Stars" iconId="0"/>
              <x14:cfIcon iconSet="3Stars" iconId="0"/>
              <x14:cfIcon iconSet="3Stars" iconId="0"/>
            </x14:iconSet>
          </x14:cfRule>
          <xm:sqref>F30</xm:sqref>
        </x14:conditionalFormatting>
        <x14:conditionalFormatting xmlns:xm="http://schemas.microsoft.com/office/excel/2006/main">
          <x14:cfRule type="iconSet" priority="11" id="{CE351E6C-24A9-4944-B9E7-8D03979D3F84}">
            <x14:iconSet custom="1">
              <x14:cfvo type="percent">
                <xm:f>0</xm:f>
              </x14:cfvo>
              <x14:cfvo type="percent">
                <xm:f>33</xm:f>
              </x14:cfvo>
              <x14:cfvo type="percent">
                <xm:f>67</xm:f>
              </x14:cfvo>
              <x14:cfIcon iconSet="3Stars" iconId="0"/>
              <x14:cfIcon iconSet="3Stars" iconId="0"/>
              <x14:cfIcon iconSet="3Stars" iconId="0"/>
            </x14:iconSet>
          </x14:cfRule>
          <xm:sqref>F43</xm:sqref>
        </x14:conditionalFormatting>
        <x14:conditionalFormatting xmlns:xm="http://schemas.microsoft.com/office/excel/2006/main">
          <x14:cfRule type="iconSet" priority="8" id="{ADF46DE4-BDA5-4536-B0E8-30ECAFDC0A20}">
            <x14:iconSet custom="1">
              <x14:cfvo type="percent">
                <xm:f>0</xm:f>
              </x14:cfvo>
              <x14:cfvo type="percent">
                <xm:f>33</xm:f>
              </x14:cfvo>
              <x14:cfvo type="percent">
                <xm:f>67</xm:f>
              </x14:cfvo>
              <x14:cfIcon iconSet="3Stars" iconId="0"/>
              <x14:cfIcon iconSet="3Stars" iconId="0"/>
              <x14:cfIcon iconSet="3Stars" iconId="0"/>
            </x14:iconSet>
          </x14:cfRule>
          <xm:sqref>H17</xm:sqref>
        </x14:conditionalFormatting>
        <x14:conditionalFormatting xmlns:xm="http://schemas.microsoft.com/office/excel/2006/main">
          <x14:cfRule type="iconSet" priority="2" id="{91F12392-4CAF-4A69-A753-B5BA39EB29E1}">
            <x14:iconSet custom="1">
              <x14:cfvo type="percent">
                <xm:f>0</xm:f>
              </x14:cfvo>
              <x14:cfvo type="percent">
                <xm:f>33</xm:f>
              </x14:cfvo>
              <x14:cfvo type="percent">
                <xm:f>67</xm:f>
              </x14:cfvo>
              <x14:cfIcon iconSet="3Stars" iconId="0"/>
              <x14:cfIcon iconSet="3Stars" iconId="0"/>
              <x14:cfIcon iconSet="3Stars" iconId="0"/>
            </x14:iconSet>
          </x14:cfRule>
          <xm:sqref>H30</xm:sqref>
        </x14:conditionalFormatting>
        <x14:conditionalFormatting xmlns:xm="http://schemas.microsoft.com/office/excel/2006/main">
          <x14:cfRule type="iconSet" priority="12" id="{77AA1496-48BB-4CD7-B8CB-4994A03C3E8E}">
            <x14:iconSet custom="1">
              <x14:cfvo type="percent">
                <xm:f>0</xm:f>
              </x14:cfvo>
              <x14:cfvo type="percent">
                <xm:f>33</xm:f>
              </x14:cfvo>
              <x14:cfvo type="percent">
                <xm:f>67</xm:f>
              </x14:cfvo>
              <x14:cfIcon iconSet="3Stars" iconId="0"/>
              <x14:cfIcon iconSet="3Stars" iconId="0"/>
              <x14:cfIcon iconSet="3Stars" iconId="0"/>
            </x14:iconSet>
          </x14:cfRule>
          <xm:sqref>H43</xm:sqref>
        </x14:conditionalFormatting>
        <x14:conditionalFormatting xmlns:xm="http://schemas.microsoft.com/office/excel/2006/main">
          <x14:cfRule type="iconSet" priority="18" id="{8648F2C2-D0C2-4054-BDDD-41EBA27E3B45}">
            <x14:iconSet custom="1">
              <x14:cfvo type="percent">
                <xm:f>0</xm:f>
              </x14:cfvo>
              <x14:cfvo type="percent">
                <xm:f>33</xm:f>
              </x14:cfvo>
              <x14:cfvo type="percent">
                <xm:f>67</xm:f>
              </x14:cfvo>
              <x14:cfIcon iconSet="3Stars" iconId="0"/>
              <x14:cfIcon iconSet="3Stars" iconId="0"/>
              <x14:cfIcon iconSet="3Stars" iconId="0"/>
            </x14:iconSet>
          </x14:cfRule>
          <xm:sqref>J15</xm:sqref>
        </x14:conditionalFormatting>
        <x14:conditionalFormatting xmlns:xm="http://schemas.microsoft.com/office/excel/2006/main">
          <x14:cfRule type="iconSet" priority="19" id="{5E568E1D-CB51-4A0A-BC74-316605A5D041}">
            <x14:iconSet custom="1">
              <x14:cfvo type="percent">
                <xm:f>0</xm:f>
              </x14:cfvo>
              <x14:cfvo type="percent">
                <xm:f>33</xm:f>
              </x14:cfvo>
              <x14:cfvo type="percent">
                <xm:f>67</xm:f>
              </x14:cfvo>
              <x14:cfIcon iconSet="3Stars" iconId="0"/>
              <x14:cfIcon iconSet="3Stars" iconId="0"/>
              <x14:cfIcon iconSet="3Stars" iconId="0"/>
            </x14:iconSet>
          </x14:cfRule>
          <xm:sqref>J16</xm:sqref>
        </x14:conditionalFormatting>
        <x14:conditionalFormatting xmlns:xm="http://schemas.microsoft.com/office/excel/2006/main">
          <x14:cfRule type="iconSet" priority="17" id="{351589A0-18CB-472E-9C24-7F935D68ABE5}">
            <x14:iconSet custom="1">
              <x14:cfvo type="percent">
                <xm:f>0</xm:f>
              </x14:cfvo>
              <x14:cfvo type="percent">
                <xm:f>33</xm:f>
              </x14:cfvo>
              <x14:cfvo type="percent">
                <xm:f>67</xm:f>
              </x14:cfvo>
              <x14:cfIcon iconSet="3Stars" iconId="0"/>
              <x14:cfIcon iconSet="3Stars" iconId="0"/>
              <x14:cfIcon iconSet="3Stars" iconId="0"/>
            </x14:iconSet>
          </x14:cfRule>
          <xm:sqref>J17</xm:sqref>
        </x14:conditionalFormatting>
        <x14:conditionalFormatting xmlns:xm="http://schemas.microsoft.com/office/excel/2006/main">
          <x14:cfRule type="iconSet" priority="5" id="{7205CD2B-BF2D-4E5D-83FE-6A1CCE282238}">
            <x14:iconSet custom="1">
              <x14:cfvo type="percent">
                <xm:f>0</xm:f>
              </x14:cfvo>
              <x14:cfvo type="percent">
                <xm:f>33</xm:f>
              </x14:cfvo>
              <x14:cfvo type="percent">
                <xm:f>67</xm:f>
              </x14:cfvo>
              <x14:cfIcon iconSet="3Stars" iconId="0"/>
              <x14:cfIcon iconSet="3Stars" iconId="0"/>
              <x14:cfIcon iconSet="3Stars" iconId="0"/>
            </x14:iconSet>
          </x14:cfRule>
          <xm:sqref>J22</xm:sqref>
        </x14:conditionalFormatting>
        <x14:conditionalFormatting xmlns:xm="http://schemas.microsoft.com/office/excel/2006/main">
          <x14:cfRule type="iconSet" priority="4" id="{4C418DB1-01B7-4CDE-ABFD-ACE30DB344F8}">
            <x14:iconSet custom="1">
              <x14:cfvo type="percent">
                <xm:f>0</xm:f>
              </x14:cfvo>
              <x14:cfvo type="percent">
                <xm:f>33</xm:f>
              </x14:cfvo>
              <x14:cfvo type="percent">
                <xm:f>67</xm:f>
              </x14:cfvo>
              <x14:cfIcon iconSet="3Stars" iconId="0"/>
              <x14:cfIcon iconSet="3Stars" iconId="0"/>
              <x14:cfIcon iconSet="3Stars" iconId="0"/>
            </x14:iconSet>
          </x14:cfRule>
          <xm:sqref>J27</xm:sqref>
        </x14:conditionalFormatting>
        <x14:conditionalFormatting xmlns:xm="http://schemas.microsoft.com/office/excel/2006/main">
          <x14:cfRule type="iconSet" priority="3" id="{32422BDB-6583-4E78-9047-DA417B3D4B5D}">
            <x14:iconSet custom="1">
              <x14:cfvo type="percent">
                <xm:f>0</xm:f>
              </x14:cfvo>
              <x14:cfvo type="percent">
                <xm:f>33</xm:f>
              </x14:cfvo>
              <x14:cfvo type="percent">
                <xm:f>67</xm:f>
              </x14:cfvo>
              <x14:cfIcon iconSet="3Stars" iconId="0"/>
              <x14:cfIcon iconSet="3Stars" iconId="0"/>
              <x14:cfIcon iconSet="3Stars" iconId="0"/>
            </x14:iconSet>
          </x14:cfRule>
          <xm:sqref>J30</xm:sqref>
        </x14:conditionalFormatting>
        <x14:conditionalFormatting xmlns:xm="http://schemas.microsoft.com/office/excel/2006/main">
          <x14:cfRule type="iconSet" priority="13" id="{A1778A96-B63A-4A4D-AAC7-BD5721532BC2}">
            <x14:iconSet custom="1">
              <x14:cfvo type="percent">
                <xm:f>0</xm:f>
              </x14:cfvo>
              <x14:cfvo type="percent">
                <xm:f>33</xm:f>
              </x14:cfvo>
              <x14:cfvo type="percent">
                <xm:f>67</xm:f>
              </x14:cfvo>
              <x14:cfIcon iconSet="3Stars" iconId="0"/>
              <x14:cfIcon iconSet="3Stars" iconId="0"/>
              <x14:cfIcon iconSet="3Stars" iconId="0"/>
            </x14:iconSet>
          </x14:cfRule>
          <xm:sqref>J43</xm:sqref>
        </x14:conditionalFormatting>
      </x14:conditionalFormattings>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24BD88-07B4-40BD-8095-E4E077B5915F}">
  <sheetPr>
    <tabColor rgb="FF00A2C7"/>
  </sheetPr>
  <dimension ref="B5:E12"/>
  <sheetViews>
    <sheetView showGridLines="0" zoomScale="50" zoomScaleNormal="50" workbookViewId="0">
      <selection activeCell="H7" sqref="H7"/>
    </sheetView>
  </sheetViews>
  <sheetFormatPr defaultColWidth="9.1796875" defaultRowHeight="14" x14ac:dyDescent="0.3"/>
  <cols>
    <col min="1" max="1" width="2.54296875" style="1" customWidth="1"/>
    <col min="2" max="2" width="1.81640625" style="1" customWidth="1"/>
    <col min="3" max="3" width="22.54296875" style="1" bestFit="1" customWidth="1"/>
    <col min="4" max="4" width="97.54296875" style="1" customWidth="1"/>
    <col min="5" max="5" width="70.81640625" style="1" customWidth="1"/>
    <col min="6" max="16384" width="9.1796875" style="1"/>
  </cols>
  <sheetData>
    <row r="5" spans="2:5" ht="31.5" customHeight="1" x14ac:dyDescent="0.3"/>
    <row r="6" spans="2:5" s="442" customFormat="1" ht="20.5" customHeight="1" x14ac:dyDescent="0.35">
      <c r="B6" s="443"/>
      <c r="C6" s="111" t="s">
        <v>15</v>
      </c>
      <c r="D6" s="111" t="s">
        <v>16</v>
      </c>
      <c r="E6" s="112" t="s">
        <v>17</v>
      </c>
    </row>
    <row r="7" spans="2:5" s="445" customFormat="1" ht="20.5" customHeight="1" x14ac:dyDescent="0.35">
      <c r="B7" s="741"/>
      <c r="C7" s="1427" t="s">
        <v>636</v>
      </c>
      <c r="D7" s="131" t="str">
        <f>'Board of Directors'!B5</f>
        <v>Table 1 - Number of board director by gender, independency and executive/non-executive</v>
      </c>
      <c r="E7" s="743" t="str">
        <f>'Board of Directors'!H7</f>
        <v>GRI 2-9 / 
GRI 405-1 / 
FTSE GCG05 / 
FTSE GCG04 / 
FTSE GCG03</v>
      </c>
    </row>
    <row r="8" spans="2:5" s="445" customFormat="1" ht="20.5" customHeight="1" x14ac:dyDescent="0.35">
      <c r="B8" s="741"/>
      <c r="C8" s="1428"/>
      <c r="D8" s="127" t="str">
        <f>'Board of Directors'!B16</f>
        <v>Table 2 - Tenure of board of directors members</v>
      </c>
      <c r="E8" s="744" t="str">
        <f>'Board of Directors'!H18</f>
        <v>GRI 2-9</v>
      </c>
    </row>
    <row r="9" spans="2:5" s="445" customFormat="1" ht="20.5" customHeight="1" x14ac:dyDescent="0.35">
      <c r="B9" s="741"/>
      <c r="C9" s="1429"/>
      <c r="D9" s="128" t="str">
        <f>'Board of Directors'!B20</f>
        <v>Table 3 - Board of Directors/Committees meetings and attendance</v>
      </c>
      <c r="E9" s="802" t="str">
        <f>'Board of Directors'!H22</f>
        <v>FTSE GCG10 /
FTSE GCG11</v>
      </c>
    </row>
    <row r="10" spans="2:5" s="445" customFormat="1" ht="41.15" customHeight="1" x14ac:dyDescent="0.35">
      <c r="B10" s="803"/>
      <c r="C10" s="742" t="s">
        <v>637</v>
      </c>
      <c r="D10" s="801" t="str">
        <f>LEFT(Cybersecurity!$B$5,LEN(Cybersecurity!$B$5)-1)</f>
        <v xml:space="preserve">Table 1 -  Number of incidents of non-compliance with physical or cybersecurity standards or regulations </v>
      </c>
      <c r="E10" s="610" t="str">
        <f>Cybersecurity!G7</f>
        <v>SASB IF-EU-550a.1</v>
      </c>
    </row>
    <row r="11" spans="2:5" s="445" customFormat="1" ht="20.5" customHeight="1" x14ac:dyDescent="0.35">
      <c r="B11" s="741"/>
      <c r="C11" s="1430" t="s">
        <v>638</v>
      </c>
      <c r="D11" s="804" t="str">
        <f>'Ethics and Compliance'!B5</f>
        <v>Table 1 - Political contribution by recipient</v>
      </c>
      <c r="E11" s="805" t="str">
        <f>'Ethics and Compliance'!G6</f>
        <v>FTSE GAC12</v>
      </c>
    </row>
    <row r="12" spans="2:5" s="445" customFormat="1" ht="20.5" customHeight="1" x14ac:dyDescent="0.35">
      <c r="B12" s="745"/>
      <c r="C12" s="1431"/>
      <c r="D12" s="825" t="str">
        <f>'Ethics and Compliance'!B8</f>
        <v>Table 2 - Types of report received via AES Helpline (%)</v>
      </c>
      <c r="E12" s="806" t="s">
        <v>20</v>
      </c>
    </row>
  </sheetData>
  <sheetProtection algorithmName="SHA-512" hashValue="YYaIeknxjyYrMBLZFImp2KulqNrvJ66J+jLZZqa+a4PYkZjFjV8JNtq38xUo1fd3fTyY210gXak8OhnaZJPMFw==" saltValue="zikxyi464rJY8onz5Pbn4w==" spinCount="100000" sheet="1" objects="1" scenarios="1"/>
  <customSheetViews>
    <customSheetView guid="{2ED3A9CB-81A9-4973-8A42-E9BC13885177}" scale="53" showGridLines="0">
      <pageMargins left="0" right="0" top="0" bottom="0" header="0" footer="0"/>
    </customSheetView>
  </customSheetViews>
  <mergeCells count="2">
    <mergeCell ref="C7:C9"/>
    <mergeCell ref="C11:C12"/>
  </mergeCells>
  <hyperlinks>
    <hyperlink ref="E9" location="'Board of Directors'!B5" display="'Board of Directors'!B5" xr:uid="{607C4445-2FB8-4873-9291-410C6D5B436F}"/>
    <hyperlink ref="E8" location="'Board of Directors'!B5" display="'Board of Directors'!B5" xr:uid="{B26D756C-E730-4E9D-9A3E-8E4EF0427ECC}"/>
    <hyperlink ref="E7" location="'Board of Directors'!B5" display="'Board of Directors'!B5" xr:uid="{66AF971B-DFE1-4AD1-B13B-CC63C462B443}"/>
    <hyperlink ref="C7:C9" location="'Board of Directors'!A1" display="Board of Directors" xr:uid="{BC50E10C-35AA-4E12-BEB7-06EE991E682C}"/>
    <hyperlink ref="C10" location="Cybersecurity!A1" display="Cybersecurity" xr:uid="{A148FC23-BA05-4ED1-89C6-C1928D7E1F13}"/>
    <hyperlink ref="C11" location="'Ethics and Compliance'!A1" display="Ethics and Compliance" xr:uid="{4BCC38E9-8B4F-4523-89D8-EA787A6EEB7E}"/>
    <hyperlink ref="D7" location="'Board of Directors'!B5" display="'Board of Directors'!B5" xr:uid="{4D9BB535-72E9-41A9-AACB-6F4990F4863A}"/>
    <hyperlink ref="D8:D9" location="'Board of Directors'!B5" display="'Board of Directors'!B5" xr:uid="{212F62FF-28BC-498F-8121-F7A08432F85A}"/>
    <hyperlink ref="D10" location="Cybersecurity!B5" display="Cybersecurity!B5" xr:uid="{07F610C2-1130-4932-A315-981D1CCE64EA}"/>
    <hyperlink ref="D11" location="'Ethics and Compliance'!B5" display="'Ethics and Compliance'!B5" xr:uid="{CF76DDF2-B179-4E51-B871-168B62FCF85D}"/>
    <hyperlink ref="D9" location="'Board of Directors'!B20" display="Board of Directors/Committees meetings and attendance" xr:uid="{61959B2C-2A37-434B-A59D-5F24525E357E}"/>
    <hyperlink ref="D8" location="'Board of Directors'!B16" display="Tenure of board of directors members" xr:uid="{5C4F7928-E0FB-46EE-80CD-39930D4F09AD}"/>
    <hyperlink ref="D12" location="'Ethics and Compliance'!B8" display="'Ethics and Compliance'!B8" xr:uid="{8583B16C-BCE5-4D24-A506-75C11714F190}"/>
  </hyperlinks>
  <pageMargins left="0.511811024" right="0.511811024" top="0.78740157499999996" bottom="0.78740157499999996" header="0.31496062000000002" footer="0.31496062000000002"/>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955751-D110-4DEA-98FE-60385F84735A}">
  <sheetPr>
    <tabColor rgb="FF80D1E3"/>
  </sheetPr>
  <dimension ref="A1:H29"/>
  <sheetViews>
    <sheetView showGridLines="0" zoomScale="50" zoomScaleNormal="50" workbookViewId="0">
      <selection activeCell="J8" sqref="J8"/>
    </sheetView>
  </sheetViews>
  <sheetFormatPr defaultColWidth="9.1796875" defaultRowHeight="16" customHeight="1" x14ac:dyDescent="0.35"/>
  <cols>
    <col min="1" max="1" width="3.54296875" style="1" customWidth="1"/>
    <col min="2" max="2" width="18.453125" style="2" customWidth="1"/>
    <col min="3" max="3" width="52.81640625" style="3" customWidth="1"/>
    <col min="4" max="7" width="15.1796875" style="1" customWidth="1"/>
    <col min="8" max="8" width="22.54296875" style="1" customWidth="1"/>
    <col min="9" max="9" width="4.453125" style="4" customWidth="1"/>
    <col min="10" max="12" width="9.1796875" style="4"/>
    <col min="13" max="13" width="73.54296875" style="4" customWidth="1"/>
    <col min="14" max="15" width="27" style="4" customWidth="1"/>
    <col min="16" max="16384" width="9.1796875" style="4"/>
  </cols>
  <sheetData>
    <row r="1" spans="1:8" ht="21.65" customHeight="1" x14ac:dyDescent="0.35"/>
    <row r="2" spans="1:8" ht="21.65" customHeight="1" x14ac:dyDescent="0.35"/>
    <row r="3" spans="1:8" ht="21.65" customHeight="1" x14ac:dyDescent="0.35"/>
    <row r="4" spans="1:8" ht="22" customHeight="1" x14ac:dyDescent="0.35"/>
    <row r="5" spans="1:8" s="8" customFormat="1" ht="18" customHeight="1" x14ac:dyDescent="0.35">
      <c r="A5" s="7"/>
      <c r="B5" s="1432" t="s">
        <v>639</v>
      </c>
      <c r="C5" s="1433"/>
      <c r="D5" s="1433"/>
      <c r="E5" s="1433"/>
      <c r="F5" s="1433"/>
      <c r="G5" s="1433"/>
      <c r="H5" s="1434"/>
    </row>
    <row r="6" spans="1:8" ht="16" customHeight="1" x14ac:dyDescent="0.35">
      <c r="B6" s="746" t="s">
        <v>292</v>
      </c>
      <c r="C6" s="747" t="s">
        <v>132</v>
      </c>
      <c r="D6" s="747">
        <v>2020</v>
      </c>
      <c r="E6" s="747">
        <v>2021</v>
      </c>
      <c r="F6" s="747">
        <v>2022</v>
      </c>
      <c r="G6" s="747">
        <v>2023</v>
      </c>
      <c r="H6" s="748" t="s">
        <v>17</v>
      </c>
    </row>
    <row r="7" spans="1:8" ht="16" customHeight="1" x14ac:dyDescent="0.35">
      <c r="B7" s="1435" t="s">
        <v>253</v>
      </c>
      <c r="C7" s="269" t="s">
        <v>640</v>
      </c>
      <c r="D7" s="749">
        <v>4</v>
      </c>
      <c r="E7" s="749">
        <v>5</v>
      </c>
      <c r="F7" s="749">
        <v>5</v>
      </c>
      <c r="G7" s="750">
        <v>5</v>
      </c>
      <c r="H7" s="843" t="s">
        <v>641</v>
      </c>
    </row>
    <row r="8" spans="1:8" ht="16" customHeight="1" x14ac:dyDescent="0.35">
      <c r="B8" s="884"/>
      <c r="C8" s="262" t="s">
        <v>642</v>
      </c>
      <c r="D8" s="321">
        <v>6</v>
      </c>
      <c r="E8" s="321">
        <v>6</v>
      </c>
      <c r="F8" s="321">
        <v>5</v>
      </c>
      <c r="G8" s="322">
        <v>6</v>
      </c>
      <c r="H8" s="843"/>
    </row>
    <row r="9" spans="1:8" ht="16" customHeight="1" x14ac:dyDescent="0.35">
      <c r="B9" s="176" t="s">
        <v>294</v>
      </c>
      <c r="C9" s="262" t="s">
        <v>643</v>
      </c>
      <c r="D9" s="751">
        <v>10</v>
      </c>
      <c r="E9" s="751">
        <v>11</v>
      </c>
      <c r="F9" s="751">
        <v>10</v>
      </c>
      <c r="G9" s="752">
        <v>11</v>
      </c>
      <c r="H9" s="843"/>
    </row>
    <row r="10" spans="1:8" ht="16" customHeight="1" x14ac:dyDescent="0.35">
      <c r="B10" s="1357" t="s">
        <v>644</v>
      </c>
      <c r="C10" s="262" t="s">
        <v>645</v>
      </c>
      <c r="D10" s="321">
        <v>9</v>
      </c>
      <c r="E10" s="321">
        <v>10</v>
      </c>
      <c r="F10" s="321">
        <v>9</v>
      </c>
      <c r="G10" s="322">
        <v>10</v>
      </c>
      <c r="H10" s="843"/>
    </row>
    <row r="11" spans="1:8" ht="16" customHeight="1" x14ac:dyDescent="0.35">
      <c r="B11" s="1357"/>
      <c r="C11" s="262" t="s">
        <v>646</v>
      </c>
      <c r="D11" s="321">
        <v>1</v>
      </c>
      <c r="E11" s="321">
        <v>1</v>
      </c>
      <c r="F11" s="321">
        <v>1</v>
      </c>
      <c r="G11" s="322">
        <v>1</v>
      </c>
      <c r="H11" s="843"/>
    </row>
    <row r="12" spans="1:8" ht="16" customHeight="1" x14ac:dyDescent="0.35">
      <c r="B12" s="1357" t="s">
        <v>647</v>
      </c>
      <c r="C12" s="262" t="s">
        <v>648</v>
      </c>
      <c r="D12" s="321">
        <v>1</v>
      </c>
      <c r="E12" s="321">
        <v>1</v>
      </c>
      <c r="F12" s="321">
        <v>1</v>
      </c>
      <c r="G12" s="322">
        <v>1</v>
      </c>
      <c r="H12" s="843"/>
    </row>
    <row r="13" spans="1:8" ht="16" customHeight="1" x14ac:dyDescent="0.35">
      <c r="B13" s="998"/>
      <c r="C13" s="497" t="s">
        <v>649</v>
      </c>
      <c r="D13" s="323">
        <v>9</v>
      </c>
      <c r="E13" s="323">
        <v>10</v>
      </c>
      <c r="F13" s="323">
        <v>9</v>
      </c>
      <c r="G13" s="324">
        <v>10</v>
      </c>
      <c r="H13" s="843"/>
    </row>
    <row r="14" spans="1:8" ht="16" customHeight="1" x14ac:dyDescent="0.35">
      <c r="B14" s="1038" t="s">
        <v>35</v>
      </c>
      <c r="C14" s="1039"/>
      <c r="D14" s="753">
        <v>10</v>
      </c>
      <c r="E14" s="753">
        <v>11</v>
      </c>
      <c r="F14" s="753">
        <v>10</v>
      </c>
      <c r="G14" s="639">
        <v>11</v>
      </c>
      <c r="H14" s="844"/>
    </row>
    <row r="15" spans="1:8" ht="16" customHeight="1" x14ac:dyDescent="0.35">
      <c r="B15" s="196"/>
      <c r="C15" s="196"/>
      <c r="H15" s="581"/>
    </row>
    <row r="16" spans="1:8" s="8" customFormat="1" ht="18" customHeight="1" x14ac:dyDescent="0.35">
      <c r="A16" s="7"/>
      <c r="B16" s="1432" t="s">
        <v>650</v>
      </c>
      <c r="C16" s="1433"/>
      <c r="D16" s="1433"/>
      <c r="E16" s="1433"/>
      <c r="F16" s="1433"/>
      <c r="G16" s="1433"/>
      <c r="H16" s="1434"/>
    </row>
    <row r="17" spans="1:8" ht="16" customHeight="1" x14ac:dyDescent="0.35">
      <c r="B17" s="1438" t="s">
        <v>132</v>
      </c>
      <c r="C17" s="1439"/>
      <c r="D17" s="754">
        <v>2020</v>
      </c>
      <c r="E17" s="754">
        <v>2021</v>
      </c>
      <c r="F17" s="754">
        <v>2022</v>
      </c>
      <c r="G17" s="755">
        <v>2023</v>
      </c>
      <c r="H17" s="748" t="s">
        <v>17</v>
      </c>
    </row>
    <row r="18" spans="1:8" ht="16" customHeight="1" x14ac:dyDescent="0.35">
      <c r="B18" s="1082" t="s">
        <v>651</v>
      </c>
      <c r="C18" s="1083"/>
      <c r="D18" s="325">
        <v>6.4</v>
      </c>
      <c r="E18" s="325">
        <v>6.8</v>
      </c>
      <c r="F18" s="325">
        <v>7.6</v>
      </c>
      <c r="G18" s="326">
        <v>6.6</v>
      </c>
      <c r="H18" s="756" t="s">
        <v>652</v>
      </c>
    </row>
    <row r="19" spans="1:8" ht="16" customHeight="1" x14ac:dyDescent="0.35">
      <c r="C19" s="1"/>
      <c r="H19" s="581"/>
    </row>
    <row r="20" spans="1:8" s="8" customFormat="1" ht="18" customHeight="1" x14ac:dyDescent="0.35">
      <c r="A20" s="7"/>
      <c r="B20" s="1432" t="s">
        <v>653</v>
      </c>
      <c r="C20" s="1433"/>
      <c r="D20" s="1433"/>
      <c r="E20" s="1433"/>
      <c r="F20" s="1433"/>
      <c r="G20" s="1433"/>
      <c r="H20" s="1434"/>
    </row>
    <row r="21" spans="1:8" ht="16" customHeight="1" x14ac:dyDescent="0.35">
      <c r="B21" s="1436" t="s">
        <v>132</v>
      </c>
      <c r="C21" s="1437"/>
      <c r="D21" s="757">
        <v>2020</v>
      </c>
      <c r="E21" s="757">
        <v>2021</v>
      </c>
      <c r="F21" s="757">
        <v>2022</v>
      </c>
      <c r="G21" s="758">
        <v>2023</v>
      </c>
      <c r="H21" s="748" t="s">
        <v>17</v>
      </c>
    </row>
    <row r="22" spans="1:8" ht="16" customHeight="1" x14ac:dyDescent="0.35">
      <c r="B22" s="1334" t="s">
        <v>654</v>
      </c>
      <c r="C22" s="1335"/>
      <c r="D22" s="323">
        <v>9</v>
      </c>
      <c r="E22" s="323">
        <v>16</v>
      </c>
      <c r="F22" s="323">
        <v>10</v>
      </c>
      <c r="G22" s="324">
        <v>13</v>
      </c>
      <c r="H22" s="876" t="s">
        <v>655</v>
      </c>
    </row>
    <row r="23" spans="1:8" ht="16" customHeight="1" x14ac:dyDescent="0.35">
      <c r="B23" s="1334" t="s">
        <v>656</v>
      </c>
      <c r="C23" s="1335"/>
      <c r="D23" s="323">
        <v>7</v>
      </c>
      <c r="E23" s="323">
        <v>7</v>
      </c>
      <c r="F23" s="323">
        <v>8</v>
      </c>
      <c r="G23" s="324">
        <v>7</v>
      </c>
      <c r="H23" s="876"/>
    </row>
    <row r="24" spans="1:8" ht="16" customHeight="1" x14ac:dyDescent="0.35">
      <c r="B24" s="1334" t="s">
        <v>657</v>
      </c>
      <c r="C24" s="1335"/>
      <c r="D24" s="323">
        <v>8</v>
      </c>
      <c r="E24" s="323">
        <v>8</v>
      </c>
      <c r="F24" s="323">
        <v>8</v>
      </c>
      <c r="G24" s="324">
        <v>8</v>
      </c>
      <c r="H24" s="876"/>
    </row>
    <row r="25" spans="1:8" ht="16" customHeight="1" x14ac:dyDescent="0.35">
      <c r="B25" s="1334" t="s">
        <v>658</v>
      </c>
      <c r="C25" s="1335"/>
      <c r="D25" s="323">
        <v>5</v>
      </c>
      <c r="E25" s="323">
        <v>5</v>
      </c>
      <c r="F25" s="323">
        <v>5</v>
      </c>
      <c r="G25" s="324">
        <v>4</v>
      </c>
      <c r="H25" s="876"/>
    </row>
    <row r="26" spans="1:8" ht="16" customHeight="1" x14ac:dyDescent="0.35">
      <c r="B26" s="1424" t="s">
        <v>659</v>
      </c>
      <c r="C26" s="1425"/>
      <c r="D26" s="323">
        <v>5</v>
      </c>
      <c r="E26" s="323">
        <v>5</v>
      </c>
      <c r="F26" s="323">
        <v>5</v>
      </c>
      <c r="G26" s="324">
        <v>8</v>
      </c>
      <c r="H26" s="876"/>
    </row>
    <row r="27" spans="1:8" ht="16" customHeight="1" x14ac:dyDescent="0.35">
      <c r="B27" s="1390" t="s">
        <v>660</v>
      </c>
      <c r="C27" s="1391"/>
      <c r="D27" s="753">
        <v>91</v>
      </c>
      <c r="E27" s="753">
        <v>97</v>
      </c>
      <c r="F27" s="753">
        <v>96</v>
      </c>
      <c r="G27" s="639">
        <v>96</v>
      </c>
      <c r="H27" s="858"/>
    </row>
    <row r="28" spans="1:8" ht="20.149999999999999" customHeight="1" x14ac:dyDescent="0.35">
      <c r="C28" s="1"/>
    </row>
    <row r="29" spans="1:8" ht="85.5" customHeight="1" x14ac:dyDescent="0.35">
      <c r="B29" s="937" t="s">
        <v>661</v>
      </c>
      <c r="C29" s="937"/>
      <c r="D29" s="937"/>
      <c r="E29" s="937"/>
      <c r="F29" s="937"/>
      <c r="G29" s="937"/>
      <c r="H29" s="937"/>
    </row>
  </sheetData>
  <sheetProtection algorithmName="SHA-512" hashValue="W03yaqJwe9zBN8/XkHHDTv1izm7zZDwGEFFWgoEq8KOWDL1ZQEmh01bl2z2OcjZpR4YAvWNvT/D+QuRMc+9XAg==" saltValue="/VpTv+kSVCB04+rGHh6DdQ==" spinCount="100000" sheet="1" objects="1" scenarios="1"/>
  <customSheetViews>
    <customSheetView guid="{2ED3A9CB-81A9-4973-8A42-E9BC13885177}" scale="61" showGridLines="0">
      <selection activeCell="B20" sqref="B20:H20"/>
      <pageMargins left="0" right="0" top="0" bottom="0" header="0" footer="0"/>
    </customSheetView>
  </customSheetViews>
  <mergeCells count="19">
    <mergeCell ref="B21:C21"/>
    <mergeCell ref="B16:H16"/>
    <mergeCell ref="B17:C17"/>
    <mergeCell ref="B18:C18"/>
    <mergeCell ref="B29:H29"/>
    <mergeCell ref="B20:H20"/>
    <mergeCell ref="B23:C23"/>
    <mergeCell ref="B24:C24"/>
    <mergeCell ref="B25:C25"/>
    <mergeCell ref="H22:H27"/>
    <mergeCell ref="B22:C22"/>
    <mergeCell ref="B27:C27"/>
    <mergeCell ref="B26:C26"/>
    <mergeCell ref="B5:H5"/>
    <mergeCell ref="B14:C14"/>
    <mergeCell ref="B7:B8"/>
    <mergeCell ref="B10:B11"/>
    <mergeCell ref="B12:B13"/>
    <mergeCell ref="H7:H14"/>
  </mergeCells>
  <pageMargins left="0.511811024" right="0.511811024" top="0.78740157499999996" bottom="0.78740157499999996" header="0.31496062000000002" footer="0.31496062000000002"/>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4EFF4E-7581-4279-987F-4DF16F171247}">
  <sheetPr>
    <tabColor rgb="FF80D1E3"/>
  </sheetPr>
  <dimension ref="A1:J17"/>
  <sheetViews>
    <sheetView showGridLines="0" zoomScale="50" zoomScaleNormal="50" workbookViewId="0">
      <selection activeCell="I8" sqref="I8"/>
    </sheetView>
  </sheetViews>
  <sheetFormatPr defaultColWidth="9.1796875" defaultRowHeight="16" customHeight="1" x14ac:dyDescent="0.35"/>
  <cols>
    <col min="1" max="1" width="3.54296875" style="1" customWidth="1"/>
    <col min="2" max="2" width="86" style="3" customWidth="1"/>
    <col min="3" max="6" width="13.1796875" style="1" customWidth="1"/>
    <col min="7" max="7" width="24.1796875" style="1" customWidth="1"/>
    <col min="8" max="8" width="4.453125" style="4" customWidth="1"/>
    <col min="9" max="11" width="9.1796875" style="4"/>
    <col min="12" max="12" width="73.54296875" style="4" customWidth="1"/>
    <col min="13" max="14" width="27" style="4" customWidth="1"/>
    <col min="15" max="16384" width="9.1796875" style="4"/>
  </cols>
  <sheetData>
    <row r="1" spans="1:10" ht="21.65" customHeight="1" x14ac:dyDescent="0.35"/>
    <row r="2" spans="1:10" ht="21.65" customHeight="1" x14ac:dyDescent="0.35"/>
    <row r="3" spans="1:10" ht="21.65" customHeight="1" x14ac:dyDescent="0.35">
      <c r="J3" s="548"/>
    </row>
    <row r="4" spans="1:10" ht="22" customHeight="1" x14ac:dyDescent="0.35"/>
    <row r="5" spans="1:10" s="8" customFormat="1" ht="18" customHeight="1" x14ac:dyDescent="0.35">
      <c r="A5" s="7"/>
      <c r="B5" s="1432" t="s">
        <v>662</v>
      </c>
      <c r="C5" s="1433"/>
      <c r="D5" s="1433"/>
      <c r="E5" s="1433"/>
      <c r="F5" s="1433"/>
      <c r="G5" s="1434"/>
    </row>
    <row r="6" spans="1:10" ht="16" customHeight="1" x14ac:dyDescent="0.35">
      <c r="B6" s="759" t="s">
        <v>132</v>
      </c>
      <c r="C6" s="760">
        <v>2020</v>
      </c>
      <c r="D6" s="760">
        <v>2021</v>
      </c>
      <c r="E6" s="760">
        <v>2022</v>
      </c>
      <c r="F6" s="761">
        <v>2023</v>
      </c>
      <c r="G6" s="762" t="s">
        <v>17</v>
      </c>
    </row>
    <row r="7" spans="1:10" ht="16" customHeight="1" x14ac:dyDescent="0.35">
      <c r="B7" s="763" t="s">
        <v>663</v>
      </c>
      <c r="C7" s="764">
        <v>0</v>
      </c>
      <c r="D7" s="764">
        <v>0</v>
      </c>
      <c r="E7" s="764">
        <v>0</v>
      </c>
      <c r="F7" s="716">
        <v>0</v>
      </c>
      <c r="G7" s="319" t="s">
        <v>664</v>
      </c>
    </row>
    <row r="8" spans="1:10" ht="20.149999999999999" customHeight="1" x14ac:dyDescent="0.35">
      <c r="B8" s="7"/>
      <c r="C8" s="7"/>
      <c r="D8" s="7"/>
      <c r="E8" s="7"/>
      <c r="F8" s="7"/>
      <c r="G8" s="581"/>
    </row>
    <row r="9" spans="1:10" ht="80.5" customHeight="1" x14ac:dyDescent="0.35">
      <c r="B9" s="937" t="s">
        <v>665</v>
      </c>
      <c r="C9" s="937"/>
      <c r="D9" s="937"/>
      <c r="E9" s="937"/>
      <c r="F9" s="937"/>
      <c r="G9" s="937"/>
      <c r="H9" s="937"/>
    </row>
    <row r="10" spans="1:10" ht="14.5" x14ac:dyDescent="0.35">
      <c r="B10" s="937"/>
      <c r="C10" s="937"/>
      <c r="D10" s="937"/>
      <c r="E10" s="937"/>
      <c r="F10" s="937"/>
      <c r="G10" s="937"/>
    </row>
    <row r="11" spans="1:10" ht="16" customHeight="1" x14ac:dyDescent="0.35">
      <c r="B11" s="109"/>
      <c r="C11" s="109"/>
      <c r="D11" s="109"/>
      <c r="E11" s="109"/>
      <c r="F11" s="109"/>
      <c r="G11" s="109"/>
    </row>
    <row r="12" spans="1:10" ht="16" customHeight="1" x14ac:dyDescent="0.35">
      <c r="B12" s="109"/>
      <c r="C12" s="109"/>
      <c r="D12" s="109"/>
      <c r="E12" s="109"/>
      <c r="F12" s="109"/>
      <c r="G12" s="109"/>
    </row>
    <row r="13" spans="1:10" ht="16" customHeight="1" x14ac:dyDescent="0.35">
      <c r="B13" s="109"/>
      <c r="C13" s="109"/>
      <c r="D13" s="109"/>
      <c r="E13" s="109"/>
      <c r="F13" s="109"/>
      <c r="G13" s="109"/>
    </row>
    <row r="14" spans="1:10" ht="16" customHeight="1" x14ac:dyDescent="0.35">
      <c r="B14" s="109"/>
      <c r="C14" s="109"/>
      <c r="D14" s="109"/>
      <c r="E14" s="109"/>
      <c r="F14" s="109"/>
      <c r="G14" s="109"/>
    </row>
    <row r="15" spans="1:10" ht="16" customHeight="1" x14ac:dyDescent="0.35">
      <c r="B15" s="109"/>
      <c r="C15" s="109"/>
      <c r="D15" s="109"/>
      <c r="E15" s="109"/>
      <c r="F15" s="109"/>
      <c r="G15" s="109"/>
    </row>
    <row r="16" spans="1:10" ht="16" customHeight="1" x14ac:dyDescent="0.35">
      <c r="B16" s="109"/>
      <c r="C16" s="109"/>
      <c r="D16" s="109"/>
      <c r="E16" s="109"/>
      <c r="F16" s="109"/>
      <c r="G16" s="109"/>
    </row>
    <row r="17" spans="2:7" ht="16" customHeight="1" x14ac:dyDescent="0.35">
      <c r="B17" s="109"/>
      <c r="C17" s="109"/>
      <c r="D17" s="109"/>
      <c r="E17" s="109"/>
      <c r="F17" s="109"/>
      <c r="G17" s="109"/>
    </row>
  </sheetData>
  <sheetProtection algorithmName="SHA-512" hashValue="tYhq0NfJwrXwtSJ0eWaV4VLBWaK9EbHR2GqQfxlFU7GIkJH7K2qrBtcGyRRnzmilkqi5FCY92M6JCPGEsj8j0w==" saltValue="9hMB3UrG+Y757fBTa1sCaA==" spinCount="100000" sheet="1" objects="1" scenarios="1"/>
  <customSheetViews>
    <customSheetView guid="{2ED3A9CB-81A9-4973-8A42-E9BC13885177}" scale="70" showGridLines="0">
      <selection activeCell="B5" sqref="B5:G5"/>
      <pageMargins left="0" right="0" top="0" bottom="0" header="0" footer="0"/>
    </customSheetView>
  </customSheetViews>
  <mergeCells count="3">
    <mergeCell ref="B10:G10"/>
    <mergeCell ref="B5:G5"/>
    <mergeCell ref="B9:H9"/>
  </mergeCells>
  <pageMargins left="0.511811024" right="0.511811024" top="0.78740157499999996" bottom="0.78740157499999996" header="0.31496062000000002" footer="0.31496062000000002"/>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56974E-5D02-45C9-A2E3-A69313088250}">
  <sheetPr>
    <tabColor rgb="FF80D1E3"/>
  </sheetPr>
  <dimension ref="A1:I13"/>
  <sheetViews>
    <sheetView showGridLines="0" zoomScale="50" zoomScaleNormal="50" workbookViewId="0">
      <selection activeCell="K15" sqref="K15"/>
    </sheetView>
  </sheetViews>
  <sheetFormatPr defaultColWidth="9.1796875" defaultRowHeight="16" customHeight="1" x14ac:dyDescent="0.35"/>
  <cols>
    <col min="1" max="1" width="3.54296875" style="1" customWidth="1"/>
    <col min="2" max="2" width="57.54296875" style="200" customWidth="1"/>
    <col min="3" max="6" width="15.1796875" style="1" customWidth="1"/>
    <col min="7" max="7" width="31" style="1" customWidth="1"/>
    <col min="8" max="8" width="4.453125" style="4" customWidth="1"/>
    <col min="9" max="12" width="9.1796875" style="4"/>
    <col min="13" max="13" width="73.54296875" style="4" customWidth="1"/>
    <col min="14" max="15" width="27" style="4" customWidth="1"/>
    <col min="16" max="16384" width="9.1796875" style="4"/>
  </cols>
  <sheetData>
    <row r="1" spans="1:9" ht="21.65" customHeight="1" x14ac:dyDescent="0.35">
      <c r="B1" s="2"/>
    </row>
    <row r="2" spans="1:9" ht="21.65" customHeight="1" x14ac:dyDescent="0.35">
      <c r="B2" s="2"/>
    </row>
    <row r="3" spans="1:9" ht="21.65" customHeight="1" x14ac:dyDescent="0.35">
      <c r="B3" s="2"/>
    </row>
    <row r="4" spans="1:9" ht="22" customHeight="1" x14ac:dyDescent="0.35">
      <c r="B4" s="2"/>
    </row>
    <row r="5" spans="1:9" s="8" customFormat="1" ht="18" customHeight="1" x14ac:dyDescent="0.35">
      <c r="A5" s="7"/>
      <c r="B5" s="1432" t="s">
        <v>666</v>
      </c>
      <c r="C5" s="1433"/>
      <c r="D5" s="1433"/>
      <c r="E5" s="1433"/>
      <c r="F5" s="1433"/>
      <c r="G5" s="1434"/>
      <c r="I5" s="32"/>
    </row>
    <row r="6" spans="1:9" ht="16" customHeight="1" x14ac:dyDescent="0.35">
      <c r="B6" s="1440" t="s">
        <v>667</v>
      </c>
      <c r="C6" s="1441"/>
      <c r="D6" s="1441"/>
      <c r="E6" s="1441"/>
      <c r="F6" s="1442"/>
      <c r="G6" s="765" t="s">
        <v>668</v>
      </c>
    </row>
    <row r="8" spans="1:9" ht="16" customHeight="1" x14ac:dyDescent="0.35">
      <c r="B8" s="1432" t="s">
        <v>669</v>
      </c>
      <c r="C8" s="1433"/>
      <c r="D8" s="1433"/>
      <c r="E8" s="1433"/>
      <c r="F8" s="1434"/>
      <c r="G8" s="581"/>
    </row>
    <row r="9" spans="1:9" ht="16" customHeight="1" x14ac:dyDescent="0.35">
      <c r="B9" s="1443" t="s">
        <v>670</v>
      </c>
      <c r="C9" s="1444"/>
      <c r="D9" s="1444"/>
      <c r="E9" s="1445" t="s">
        <v>671</v>
      </c>
      <c r="F9" s="1446"/>
    </row>
    <row r="10" spans="1:9" ht="16" customHeight="1" x14ac:dyDescent="0.35">
      <c r="B10" s="1450" t="s">
        <v>672</v>
      </c>
      <c r="C10" s="1451"/>
      <c r="D10" s="1451"/>
      <c r="E10" s="1452" t="s">
        <v>673</v>
      </c>
      <c r="F10" s="1453"/>
    </row>
    <row r="11" spans="1:9" ht="16" customHeight="1" x14ac:dyDescent="0.35">
      <c r="B11" s="1454" t="s">
        <v>674</v>
      </c>
      <c r="C11" s="1455"/>
      <c r="D11" s="1455"/>
      <c r="E11" s="1456">
        <v>0.67</v>
      </c>
      <c r="F11" s="1457"/>
      <c r="G11" s="109"/>
    </row>
    <row r="12" spans="1:9" ht="16" customHeight="1" x14ac:dyDescent="0.35">
      <c r="B12" s="1458" t="s">
        <v>675</v>
      </c>
      <c r="C12" s="1459"/>
      <c r="D12" s="1459"/>
      <c r="E12" s="1460">
        <v>0.33</v>
      </c>
      <c r="F12" s="1461"/>
    </row>
    <row r="13" spans="1:9" ht="16" customHeight="1" x14ac:dyDescent="0.35">
      <c r="B13" s="1447" t="s">
        <v>676</v>
      </c>
      <c r="C13" s="1448"/>
      <c r="D13" s="1448"/>
      <c r="E13" s="1449">
        <v>0.73</v>
      </c>
      <c r="F13" s="1181"/>
    </row>
  </sheetData>
  <sheetProtection algorithmName="SHA-512" hashValue="GMalI0q30K1qWfac/D1HTQFPpyBOulsxGy8eLj9FLFXZZshA8/8pc4iR5VzABUE34ty+PwYtHq4z6SxNYwzZLw==" saltValue="ax7U7rhFJVSgA1+PLBXrnA==" spinCount="100000" sheet="1" objects="1" scenarios="1"/>
  <customSheetViews>
    <customSheetView guid="{2ED3A9CB-81A9-4973-8A42-E9BC13885177}" scale="89" showGridLines="0">
      <selection activeCell="B14" sqref="B14"/>
      <pageMargins left="0" right="0" top="0" bottom="0" header="0" footer="0"/>
    </customSheetView>
  </customSheetViews>
  <mergeCells count="13">
    <mergeCell ref="B13:D13"/>
    <mergeCell ref="E13:F13"/>
    <mergeCell ref="B10:D10"/>
    <mergeCell ref="E10:F10"/>
    <mergeCell ref="B11:D11"/>
    <mergeCell ref="E11:F11"/>
    <mergeCell ref="B12:D12"/>
    <mergeCell ref="E12:F12"/>
    <mergeCell ref="B5:G5"/>
    <mergeCell ref="B6:F6"/>
    <mergeCell ref="B8:F8"/>
    <mergeCell ref="B9:D9"/>
    <mergeCell ref="E9:F9"/>
  </mergeCells>
  <hyperlinks>
    <hyperlink ref="B6:F6" r:id="rId1" display="This information is disclosed on Political Contributions 2023" xr:uid="{0441B396-ADE5-463B-834D-8922ED6CAA0E}"/>
  </hyperlinks>
  <pageMargins left="0.511811024" right="0.511811024" top="0.78740157499999996" bottom="0.78740157499999996" header="0.31496062000000002" footer="0.31496062000000002"/>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3F0957-9302-47FC-8AAF-FD91DC815C02}">
  <sheetPr>
    <tabColor theme="0"/>
  </sheetPr>
  <dimension ref="A1"/>
  <sheetViews>
    <sheetView showGridLines="0" zoomScale="50" zoomScaleNormal="50" workbookViewId="0">
      <selection activeCell="U2" sqref="U2"/>
    </sheetView>
  </sheetViews>
  <sheetFormatPr defaultColWidth="8.81640625" defaultRowHeight="14.5" x14ac:dyDescent="0.35"/>
  <cols>
    <col min="1" max="16384" width="8.81640625" style="4"/>
  </cols>
  <sheetData/>
  <sheetProtection algorithmName="SHA-512" hashValue="pbcbD1CQeyzYRSZSDAZEFIFAdWJggYosT6kZ9g0yutCGQLIV3rBSL3cuzyc1dr+UojQyJKFTHC6cop+/7Nwijw==" saltValue="63OmYFuKT2zO+BAg0u8dGA==" spinCount="100000" sheet="1" objects="1" scenarios="1"/>
  <customSheetViews>
    <customSheetView guid="{2ED3A9CB-81A9-4973-8A42-E9BC13885177}" scale="52" showGridLines="0">
      <pageMargins left="0" right="0" top="0" bottom="0" header="0" footer="0"/>
    </customSheetView>
  </customSheetViews>
  <pageMargins left="0.511811024" right="0.511811024" top="0.78740157499999996" bottom="0.78740157499999996" header="0.31496062000000002" footer="0.31496062000000002"/>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5E8486-5FC1-439E-922C-6B0FE07CECA7}">
  <sheetPr>
    <tabColor theme="0"/>
  </sheetPr>
  <dimension ref="B7:F154"/>
  <sheetViews>
    <sheetView showGridLines="0" zoomScale="50" zoomScaleNormal="50" workbookViewId="0">
      <selection activeCell="H7" sqref="H7"/>
    </sheetView>
  </sheetViews>
  <sheetFormatPr defaultColWidth="8.81640625" defaultRowHeight="14" x14ac:dyDescent="0.3"/>
  <cols>
    <col min="1" max="1" width="2.453125" style="1" customWidth="1"/>
    <col min="2" max="2" width="16.81640625" style="1" customWidth="1"/>
    <col min="3" max="3" width="146.81640625" style="7" customWidth="1"/>
    <col min="4" max="4" width="50.1796875" style="2" customWidth="1"/>
    <col min="5" max="5" width="62.54296875" style="1" customWidth="1"/>
    <col min="6" max="16384" width="8.81640625" style="1"/>
  </cols>
  <sheetData>
    <row r="7" spans="2:6" s="92" customFormat="1" ht="36" customHeight="1" x14ac:dyDescent="0.35">
      <c r="B7" s="1466" t="s">
        <v>677</v>
      </c>
      <c r="C7" s="1466"/>
      <c r="D7" s="1466"/>
      <c r="E7" s="1466"/>
    </row>
    <row r="8" spans="2:6" s="92" customFormat="1" ht="36" customHeight="1" x14ac:dyDescent="0.35">
      <c r="B8" s="766" t="s">
        <v>678</v>
      </c>
      <c r="C8" s="766" t="s">
        <v>679</v>
      </c>
      <c r="D8" s="767" t="s">
        <v>144</v>
      </c>
      <c r="E8" s="768" t="s">
        <v>680</v>
      </c>
      <c r="F8" s="769"/>
    </row>
    <row r="9" spans="2:6" s="92" customFormat="1" ht="36" customHeight="1" x14ac:dyDescent="0.35">
      <c r="B9" s="1467" t="s">
        <v>681</v>
      </c>
      <c r="C9" s="1468"/>
      <c r="D9" s="1468"/>
      <c r="E9" s="1469"/>
      <c r="F9" s="769"/>
    </row>
    <row r="10" spans="2:6" s="92" customFormat="1" ht="18" customHeight="1" x14ac:dyDescent="0.35">
      <c r="B10" s="770" t="s">
        <v>682</v>
      </c>
      <c r="C10" s="771" t="s">
        <v>683</v>
      </c>
      <c r="D10" s="772" t="s">
        <v>8</v>
      </c>
      <c r="E10" s="807" t="s">
        <v>684</v>
      </c>
    </row>
    <row r="11" spans="2:6" s="92" customFormat="1" ht="18" customHeight="1" x14ac:dyDescent="0.35">
      <c r="B11" s="770" t="s">
        <v>685</v>
      </c>
      <c r="C11" s="771" t="s">
        <v>686</v>
      </c>
      <c r="D11" s="774" t="s">
        <v>8</v>
      </c>
      <c r="E11" s="807" t="s">
        <v>687</v>
      </c>
    </row>
    <row r="12" spans="2:6" s="92" customFormat="1" ht="18" customHeight="1" x14ac:dyDescent="0.35">
      <c r="B12" s="770" t="s">
        <v>688</v>
      </c>
      <c r="C12" s="771" t="s">
        <v>689</v>
      </c>
      <c r="D12" s="774" t="s">
        <v>8</v>
      </c>
      <c r="E12" s="807" t="s">
        <v>687</v>
      </c>
    </row>
    <row r="13" spans="2:6" s="92" customFormat="1" ht="18" customHeight="1" x14ac:dyDescent="0.35">
      <c r="B13" s="770" t="s">
        <v>690</v>
      </c>
      <c r="C13" s="771" t="s">
        <v>691</v>
      </c>
      <c r="D13" s="774" t="s">
        <v>8</v>
      </c>
      <c r="E13" s="807" t="s">
        <v>687</v>
      </c>
    </row>
    <row r="14" spans="2:6" s="92" customFormat="1" ht="18" customHeight="1" x14ac:dyDescent="0.35">
      <c r="B14" s="1462" t="s">
        <v>692</v>
      </c>
      <c r="C14" s="1464" t="s">
        <v>693</v>
      </c>
      <c r="D14" s="774" t="s">
        <v>8</v>
      </c>
      <c r="E14" s="807" t="s">
        <v>694</v>
      </c>
    </row>
    <row r="15" spans="2:6" s="92" customFormat="1" ht="18" customHeight="1" x14ac:dyDescent="0.35">
      <c r="B15" s="1463"/>
      <c r="C15" s="1465"/>
      <c r="D15" s="775" t="s">
        <v>0</v>
      </c>
      <c r="E15" s="807" t="s">
        <v>695</v>
      </c>
    </row>
    <row r="16" spans="2:6" s="92" customFormat="1" ht="18" customHeight="1" x14ac:dyDescent="0.35">
      <c r="B16" s="770" t="s">
        <v>696</v>
      </c>
      <c r="C16" s="771" t="s">
        <v>697</v>
      </c>
      <c r="D16" s="775" t="s">
        <v>0</v>
      </c>
      <c r="E16" s="807" t="s">
        <v>698</v>
      </c>
    </row>
    <row r="17" spans="2:5" s="92" customFormat="1" ht="18" customHeight="1" x14ac:dyDescent="0.35">
      <c r="B17" s="770" t="s">
        <v>699</v>
      </c>
      <c r="C17" s="771" t="s">
        <v>700</v>
      </c>
      <c r="D17" s="775" t="s">
        <v>0</v>
      </c>
      <c r="E17" s="807" t="s">
        <v>701</v>
      </c>
    </row>
    <row r="18" spans="2:5" s="92" customFormat="1" ht="18" customHeight="1" x14ac:dyDescent="0.35">
      <c r="B18" s="770" t="s">
        <v>702</v>
      </c>
      <c r="C18" s="771" t="s">
        <v>703</v>
      </c>
      <c r="D18" s="775" t="s">
        <v>0</v>
      </c>
      <c r="E18" s="807" t="s">
        <v>704</v>
      </c>
    </row>
    <row r="19" spans="2:5" s="92" customFormat="1" ht="18" customHeight="1" x14ac:dyDescent="0.35">
      <c r="B19" s="1462" t="s">
        <v>705</v>
      </c>
      <c r="C19" s="1464" t="s">
        <v>706</v>
      </c>
      <c r="D19" s="776" t="s">
        <v>707</v>
      </c>
      <c r="E19" s="808" t="s">
        <v>708</v>
      </c>
    </row>
    <row r="20" spans="2:5" s="92" customFormat="1" ht="18" customHeight="1" x14ac:dyDescent="0.35">
      <c r="B20" s="1463"/>
      <c r="C20" s="1465"/>
      <c r="D20" s="775" t="s">
        <v>0</v>
      </c>
      <c r="E20" s="809" t="s">
        <v>709</v>
      </c>
    </row>
    <row r="21" spans="2:5" s="92" customFormat="1" ht="18" customHeight="1" x14ac:dyDescent="0.35">
      <c r="B21" s="770" t="s">
        <v>710</v>
      </c>
      <c r="C21" s="771" t="s">
        <v>711</v>
      </c>
      <c r="D21" s="776" t="s">
        <v>707</v>
      </c>
      <c r="E21" s="808" t="s">
        <v>712</v>
      </c>
    </row>
    <row r="22" spans="2:5" s="92" customFormat="1" ht="18" customHeight="1" x14ac:dyDescent="0.35">
      <c r="B22" s="770" t="s">
        <v>713</v>
      </c>
      <c r="C22" s="771" t="s">
        <v>714</v>
      </c>
      <c r="D22" s="776" t="s">
        <v>707</v>
      </c>
      <c r="E22" s="808" t="s">
        <v>715</v>
      </c>
    </row>
    <row r="23" spans="2:5" s="92" customFormat="1" ht="18" customHeight="1" x14ac:dyDescent="0.35">
      <c r="B23" s="1462" t="s">
        <v>716</v>
      </c>
      <c r="C23" s="1464" t="s">
        <v>717</v>
      </c>
      <c r="D23" s="776" t="s">
        <v>718</v>
      </c>
      <c r="E23" s="810" t="s">
        <v>719</v>
      </c>
    </row>
    <row r="24" spans="2:5" s="92" customFormat="1" ht="18" customHeight="1" x14ac:dyDescent="0.35">
      <c r="B24" s="1463"/>
      <c r="C24" s="1465"/>
      <c r="D24" s="776" t="s">
        <v>720</v>
      </c>
      <c r="E24" s="810" t="s">
        <v>721</v>
      </c>
    </row>
    <row r="25" spans="2:5" s="92" customFormat="1" ht="18" customHeight="1" x14ac:dyDescent="0.35">
      <c r="B25" s="770" t="s">
        <v>722</v>
      </c>
      <c r="C25" s="771" t="s">
        <v>723</v>
      </c>
      <c r="D25" s="776" t="s">
        <v>720</v>
      </c>
      <c r="E25" s="810" t="s">
        <v>724</v>
      </c>
    </row>
    <row r="26" spans="2:5" s="92" customFormat="1" ht="18" customHeight="1" x14ac:dyDescent="0.35">
      <c r="B26" s="770" t="s">
        <v>725</v>
      </c>
      <c r="C26" s="771" t="s">
        <v>726</v>
      </c>
      <c r="D26" s="776" t="s">
        <v>720</v>
      </c>
      <c r="E26" s="810" t="s">
        <v>727</v>
      </c>
    </row>
    <row r="27" spans="2:5" s="92" customFormat="1" ht="18" customHeight="1" x14ac:dyDescent="0.35">
      <c r="B27" s="770" t="s">
        <v>728</v>
      </c>
      <c r="C27" s="771" t="s">
        <v>729</v>
      </c>
      <c r="D27" s="776" t="s">
        <v>707</v>
      </c>
      <c r="E27" s="810" t="s">
        <v>730</v>
      </c>
    </row>
    <row r="28" spans="2:5" s="92" customFormat="1" ht="18" customHeight="1" x14ac:dyDescent="0.35">
      <c r="B28" s="770" t="s">
        <v>731</v>
      </c>
      <c r="C28" s="771" t="s">
        <v>732</v>
      </c>
      <c r="D28" s="776" t="s">
        <v>707</v>
      </c>
      <c r="E28" s="811" t="s">
        <v>733</v>
      </c>
    </row>
    <row r="29" spans="2:5" s="92" customFormat="1" ht="18" customHeight="1" x14ac:dyDescent="0.35">
      <c r="B29" s="770" t="s">
        <v>734</v>
      </c>
      <c r="C29" s="771" t="s">
        <v>735</v>
      </c>
      <c r="D29" s="776" t="s">
        <v>707</v>
      </c>
      <c r="E29" s="810" t="s">
        <v>736</v>
      </c>
    </row>
    <row r="30" spans="2:5" s="92" customFormat="1" ht="18" customHeight="1" x14ac:dyDescent="0.35">
      <c r="B30" s="770" t="s">
        <v>737</v>
      </c>
      <c r="C30" s="771" t="s">
        <v>738</v>
      </c>
      <c r="D30" s="776" t="s">
        <v>707</v>
      </c>
      <c r="E30" s="810" t="s">
        <v>739</v>
      </c>
    </row>
    <row r="31" spans="2:5" s="92" customFormat="1" ht="18" customHeight="1" x14ac:dyDescent="0.35">
      <c r="B31" s="770" t="s">
        <v>740</v>
      </c>
      <c r="C31" s="771" t="s">
        <v>741</v>
      </c>
      <c r="D31" s="776" t="s">
        <v>707</v>
      </c>
      <c r="E31" s="810" t="s">
        <v>742</v>
      </c>
    </row>
    <row r="32" spans="2:5" s="92" customFormat="1" ht="18" customHeight="1" x14ac:dyDescent="0.35">
      <c r="B32" s="770" t="s">
        <v>743</v>
      </c>
      <c r="C32" s="771" t="s">
        <v>744</v>
      </c>
      <c r="D32" s="776" t="s">
        <v>707</v>
      </c>
      <c r="E32" s="810" t="s">
        <v>742</v>
      </c>
    </row>
    <row r="33" spans="2:5" s="92" customFormat="1" ht="18" customHeight="1" x14ac:dyDescent="0.35">
      <c r="B33" s="770" t="s">
        <v>745</v>
      </c>
      <c r="C33" s="771" t="s">
        <v>746</v>
      </c>
      <c r="D33" s="775" t="s">
        <v>0</v>
      </c>
      <c r="E33" s="807" t="s">
        <v>747</v>
      </c>
    </row>
    <row r="34" spans="2:5" s="92" customFormat="1" ht="18" customHeight="1" x14ac:dyDescent="0.35">
      <c r="B34" s="770" t="s">
        <v>748</v>
      </c>
      <c r="C34" s="771" t="s">
        <v>749</v>
      </c>
      <c r="D34" s="774" t="s">
        <v>8</v>
      </c>
      <c r="E34" s="807" t="s">
        <v>750</v>
      </c>
    </row>
    <row r="35" spans="2:5" s="92" customFormat="1" ht="18" customHeight="1" x14ac:dyDescent="0.35">
      <c r="B35" s="1462" t="s">
        <v>751</v>
      </c>
      <c r="C35" s="1464" t="s">
        <v>752</v>
      </c>
      <c r="D35" s="776" t="s">
        <v>753</v>
      </c>
      <c r="E35" s="810" t="s">
        <v>754</v>
      </c>
    </row>
    <row r="36" spans="2:5" s="92" customFormat="1" ht="18" customHeight="1" x14ac:dyDescent="0.35">
      <c r="B36" s="1463"/>
      <c r="C36" s="1465"/>
      <c r="D36" s="776" t="s">
        <v>755</v>
      </c>
      <c r="E36" s="810" t="s">
        <v>756</v>
      </c>
    </row>
    <row r="37" spans="2:5" s="92" customFormat="1" ht="18" customHeight="1" x14ac:dyDescent="0.35">
      <c r="B37" s="770" t="s">
        <v>757</v>
      </c>
      <c r="C37" s="771" t="s">
        <v>758</v>
      </c>
      <c r="D37" s="774" t="s">
        <v>8</v>
      </c>
      <c r="E37" s="807" t="s">
        <v>759</v>
      </c>
    </row>
    <row r="38" spans="2:5" s="92" customFormat="1" ht="18" customHeight="1" x14ac:dyDescent="0.35">
      <c r="B38" s="770" t="s">
        <v>760</v>
      </c>
      <c r="C38" s="771" t="s">
        <v>761</v>
      </c>
      <c r="D38" s="774" t="s">
        <v>8</v>
      </c>
      <c r="E38" s="807" t="s">
        <v>762</v>
      </c>
    </row>
    <row r="39" spans="2:5" s="92" customFormat="1" ht="18" customHeight="1" x14ac:dyDescent="0.35">
      <c r="B39" s="1462" t="s">
        <v>763</v>
      </c>
      <c r="C39" s="1464" t="s">
        <v>764</v>
      </c>
      <c r="D39" s="774" t="s">
        <v>8</v>
      </c>
      <c r="E39" s="807" t="s">
        <v>759</v>
      </c>
    </row>
    <row r="40" spans="2:5" s="92" customFormat="1" ht="18" customHeight="1" x14ac:dyDescent="0.35">
      <c r="B40" s="1463"/>
      <c r="C40" s="1465"/>
      <c r="D40" s="775" t="s">
        <v>0</v>
      </c>
      <c r="E40" s="807" t="s">
        <v>765</v>
      </c>
    </row>
    <row r="41" spans="2:5" s="92" customFormat="1" ht="18" customHeight="1" x14ac:dyDescent="0.35">
      <c r="B41" s="770" t="s">
        <v>766</v>
      </c>
      <c r="C41" s="771" t="s">
        <v>767</v>
      </c>
      <c r="D41" s="774" t="s">
        <v>8</v>
      </c>
      <c r="E41" s="807" t="s">
        <v>768</v>
      </c>
    </row>
    <row r="42" spans="2:5" s="92" customFormat="1" ht="18" customHeight="1" x14ac:dyDescent="0.35">
      <c r="B42" s="770" t="s">
        <v>769</v>
      </c>
      <c r="C42" s="771" t="s">
        <v>770</v>
      </c>
      <c r="D42" s="775" t="s">
        <v>0</v>
      </c>
      <c r="E42" s="807" t="s">
        <v>771</v>
      </c>
    </row>
    <row r="43" spans="2:5" s="92" customFormat="1" ht="18" customHeight="1" x14ac:dyDescent="0.35">
      <c r="B43" s="770" t="s">
        <v>772</v>
      </c>
      <c r="C43" s="771" t="s">
        <v>773</v>
      </c>
      <c r="D43" s="775" t="s">
        <v>0</v>
      </c>
      <c r="E43" s="807" t="s">
        <v>774</v>
      </c>
    </row>
    <row r="44" spans="2:5" s="92" customFormat="1" ht="36" customHeight="1" x14ac:dyDescent="0.35">
      <c r="B44" s="1470" t="s">
        <v>775</v>
      </c>
      <c r="C44" s="1471"/>
      <c r="D44" s="1471"/>
      <c r="E44" s="1472"/>
    </row>
    <row r="45" spans="2:5" s="92" customFormat="1" ht="18" customHeight="1" x14ac:dyDescent="0.35">
      <c r="B45" s="777" t="s">
        <v>776</v>
      </c>
      <c r="C45" s="778" t="s">
        <v>777</v>
      </c>
      <c r="D45" s="774" t="s">
        <v>8</v>
      </c>
      <c r="E45" s="807" t="s">
        <v>687</v>
      </c>
    </row>
    <row r="46" spans="2:5" s="92" customFormat="1" ht="18" customHeight="1" x14ac:dyDescent="0.35">
      <c r="B46" s="777" t="s">
        <v>778</v>
      </c>
      <c r="C46" s="778" t="s">
        <v>779</v>
      </c>
      <c r="D46" s="774" t="s">
        <v>8</v>
      </c>
      <c r="E46" s="807" t="s">
        <v>687</v>
      </c>
    </row>
    <row r="47" spans="2:5" s="92" customFormat="1" ht="18" customHeight="1" x14ac:dyDescent="0.35">
      <c r="B47" s="777" t="s">
        <v>780</v>
      </c>
      <c r="C47" s="778" t="s">
        <v>781</v>
      </c>
      <c r="D47" s="774" t="s">
        <v>8</v>
      </c>
      <c r="E47" s="807" t="s">
        <v>782</v>
      </c>
    </row>
    <row r="48" spans="2:5" s="92" customFormat="1" ht="36" customHeight="1" x14ac:dyDescent="0.35">
      <c r="B48" s="1470" t="s">
        <v>783</v>
      </c>
      <c r="C48" s="1471"/>
      <c r="D48" s="1471"/>
      <c r="E48" s="1472"/>
    </row>
    <row r="49" spans="2:6" s="92" customFormat="1" ht="18" customHeight="1" x14ac:dyDescent="0.35">
      <c r="B49" s="779" t="s">
        <v>784</v>
      </c>
      <c r="C49" s="771" t="s">
        <v>785</v>
      </c>
      <c r="D49" s="775" t="s">
        <v>0</v>
      </c>
      <c r="E49" s="807" t="s">
        <v>786</v>
      </c>
    </row>
    <row r="50" spans="2:6" s="92" customFormat="1" ht="18" customHeight="1" x14ac:dyDescent="0.35">
      <c r="B50" s="779" t="s">
        <v>787</v>
      </c>
      <c r="C50" s="771" t="s">
        <v>788</v>
      </c>
      <c r="D50" s="775" t="s">
        <v>0</v>
      </c>
      <c r="E50" s="807" t="s">
        <v>786</v>
      </c>
    </row>
    <row r="51" spans="2:6" s="92" customFormat="1" ht="18" customHeight="1" x14ac:dyDescent="0.35">
      <c r="B51" s="1473" t="s">
        <v>789</v>
      </c>
      <c r="C51" s="1475" t="s">
        <v>790</v>
      </c>
      <c r="D51" s="775" t="s">
        <v>0</v>
      </c>
      <c r="E51" s="807" t="s">
        <v>786</v>
      </c>
      <c r="F51" s="780"/>
    </row>
    <row r="52" spans="2:6" s="92" customFormat="1" ht="18" customHeight="1" x14ac:dyDescent="0.35">
      <c r="B52" s="1474"/>
      <c r="C52" s="1476"/>
      <c r="D52" s="774" t="s">
        <v>8</v>
      </c>
      <c r="E52" s="807" t="s">
        <v>791</v>
      </c>
      <c r="F52" s="780"/>
    </row>
    <row r="53" spans="2:6" s="92" customFormat="1" ht="18" customHeight="1" x14ac:dyDescent="0.35">
      <c r="B53" s="1473" t="s">
        <v>792</v>
      </c>
      <c r="C53" s="1464" t="s">
        <v>793</v>
      </c>
      <c r="D53" s="775" t="s">
        <v>0</v>
      </c>
      <c r="E53" s="807" t="s">
        <v>794</v>
      </c>
    </row>
    <row r="54" spans="2:6" s="92" customFormat="1" ht="18" customHeight="1" x14ac:dyDescent="0.35">
      <c r="B54" s="1474"/>
      <c r="C54" s="1465"/>
      <c r="D54" s="774" t="s">
        <v>8</v>
      </c>
      <c r="E54" s="807" t="s">
        <v>795</v>
      </c>
    </row>
    <row r="55" spans="2:6" s="92" customFormat="1" ht="18" customHeight="1" x14ac:dyDescent="0.35">
      <c r="B55" s="779" t="s">
        <v>796</v>
      </c>
      <c r="C55" s="771" t="s">
        <v>797</v>
      </c>
      <c r="D55" s="774" t="s">
        <v>8</v>
      </c>
      <c r="E55" s="807" t="s">
        <v>795</v>
      </c>
    </row>
    <row r="56" spans="2:6" s="92" customFormat="1" ht="18" customHeight="1" x14ac:dyDescent="0.35">
      <c r="B56" s="779" t="s">
        <v>798</v>
      </c>
      <c r="C56" s="771" t="s">
        <v>587</v>
      </c>
      <c r="D56" s="775" t="s">
        <v>0</v>
      </c>
      <c r="E56" s="807" t="s">
        <v>799</v>
      </c>
    </row>
    <row r="57" spans="2:6" s="92" customFormat="1" ht="18" customHeight="1" x14ac:dyDescent="0.35">
      <c r="B57" s="779" t="s">
        <v>800</v>
      </c>
      <c r="C57" s="771" t="s">
        <v>592</v>
      </c>
      <c r="D57" s="775" t="s">
        <v>0</v>
      </c>
      <c r="E57" s="807" t="s">
        <v>799</v>
      </c>
    </row>
    <row r="58" spans="2:6" s="92" customFormat="1" ht="18" customHeight="1" x14ac:dyDescent="0.35">
      <c r="B58" s="779" t="s">
        <v>801</v>
      </c>
      <c r="C58" s="771" t="s">
        <v>802</v>
      </c>
      <c r="D58" s="775" t="s">
        <v>0</v>
      </c>
      <c r="E58" s="807" t="s">
        <v>799</v>
      </c>
    </row>
    <row r="59" spans="2:6" s="92" customFormat="1" ht="18" customHeight="1" x14ac:dyDescent="0.35">
      <c r="B59" s="779" t="s">
        <v>803</v>
      </c>
      <c r="C59" s="771" t="s">
        <v>804</v>
      </c>
      <c r="D59" s="775" t="s">
        <v>0</v>
      </c>
      <c r="E59" s="807" t="s">
        <v>805</v>
      </c>
    </row>
    <row r="60" spans="2:6" s="92" customFormat="1" ht="18" customHeight="1" x14ac:dyDescent="0.35">
      <c r="B60" s="779" t="s">
        <v>806</v>
      </c>
      <c r="C60" s="771" t="s">
        <v>807</v>
      </c>
      <c r="D60" s="775" t="s">
        <v>0</v>
      </c>
      <c r="E60" s="807" t="s">
        <v>808</v>
      </c>
    </row>
    <row r="61" spans="2:6" s="92" customFormat="1" ht="18" customHeight="1" x14ac:dyDescent="0.35">
      <c r="B61" s="779" t="s">
        <v>809</v>
      </c>
      <c r="C61" s="771" t="s">
        <v>810</v>
      </c>
      <c r="D61" s="775" t="s">
        <v>0</v>
      </c>
      <c r="E61" s="807" t="s">
        <v>811</v>
      </c>
    </row>
    <row r="62" spans="2:6" s="92" customFormat="1" ht="18" customHeight="1" x14ac:dyDescent="0.35">
      <c r="B62" s="779" t="s">
        <v>812</v>
      </c>
      <c r="C62" s="771" t="s">
        <v>813</v>
      </c>
      <c r="D62" s="775" t="s">
        <v>0</v>
      </c>
      <c r="E62" s="807" t="s">
        <v>814</v>
      </c>
    </row>
    <row r="63" spans="2:6" s="92" customFormat="1" ht="18" customHeight="1" x14ac:dyDescent="0.35">
      <c r="B63" s="779" t="s">
        <v>815</v>
      </c>
      <c r="C63" s="771" t="s">
        <v>816</v>
      </c>
      <c r="D63" s="774" t="s">
        <v>8</v>
      </c>
      <c r="E63" s="807" t="s">
        <v>817</v>
      </c>
      <c r="F63" s="780"/>
    </row>
    <row r="64" spans="2:6" s="92" customFormat="1" ht="18" customHeight="1" x14ac:dyDescent="0.35">
      <c r="B64" s="779" t="s">
        <v>818</v>
      </c>
      <c r="C64" s="771" t="s">
        <v>819</v>
      </c>
      <c r="D64" s="775" t="s">
        <v>0</v>
      </c>
      <c r="E64" s="807" t="s">
        <v>820</v>
      </c>
    </row>
    <row r="65" spans="2:6" s="92" customFormat="1" ht="18" customHeight="1" x14ac:dyDescent="0.35">
      <c r="B65" s="779" t="s">
        <v>821</v>
      </c>
      <c r="C65" s="771" t="s">
        <v>822</v>
      </c>
      <c r="D65" s="774" t="s">
        <v>8</v>
      </c>
      <c r="E65" s="807" t="s">
        <v>823</v>
      </c>
    </row>
    <row r="66" spans="2:6" s="92" customFormat="1" ht="18" customHeight="1" x14ac:dyDescent="0.35">
      <c r="B66" s="779" t="s">
        <v>824</v>
      </c>
      <c r="C66" s="771" t="s">
        <v>825</v>
      </c>
      <c r="D66" s="774" t="s">
        <v>8</v>
      </c>
      <c r="E66" s="807" t="s">
        <v>823</v>
      </c>
    </row>
    <row r="67" spans="2:6" s="92" customFormat="1" ht="18" customHeight="1" x14ac:dyDescent="0.35">
      <c r="B67" s="779" t="s">
        <v>826</v>
      </c>
      <c r="C67" s="771" t="s">
        <v>827</v>
      </c>
      <c r="D67" s="775" t="s">
        <v>0</v>
      </c>
      <c r="E67" s="807" t="s">
        <v>828</v>
      </c>
    </row>
    <row r="68" spans="2:6" s="92" customFormat="1" ht="18" customHeight="1" x14ac:dyDescent="0.35">
      <c r="B68" s="779" t="s">
        <v>829</v>
      </c>
      <c r="C68" s="771" t="s">
        <v>619</v>
      </c>
      <c r="D68" s="775" t="s">
        <v>0</v>
      </c>
      <c r="E68" s="807" t="s">
        <v>830</v>
      </c>
    </row>
    <row r="69" spans="2:6" s="92" customFormat="1" ht="18" customHeight="1" x14ac:dyDescent="0.35">
      <c r="B69" s="779" t="s">
        <v>831</v>
      </c>
      <c r="C69" s="771" t="s">
        <v>622</v>
      </c>
      <c r="D69" s="775" t="s">
        <v>0</v>
      </c>
      <c r="E69" s="807" t="s">
        <v>830</v>
      </c>
    </row>
    <row r="70" spans="2:6" s="92" customFormat="1" ht="18" customHeight="1" x14ac:dyDescent="0.35">
      <c r="B70" s="779" t="s">
        <v>832</v>
      </c>
      <c r="C70" s="771" t="s">
        <v>833</v>
      </c>
      <c r="D70" s="775" t="s">
        <v>0</v>
      </c>
      <c r="E70" s="807" t="s">
        <v>834</v>
      </c>
    </row>
    <row r="71" spans="2:6" s="92" customFormat="1" ht="18" customHeight="1" x14ac:dyDescent="0.35">
      <c r="B71" s="779" t="s">
        <v>835</v>
      </c>
      <c r="C71" s="771" t="s">
        <v>836</v>
      </c>
      <c r="D71" s="774" t="s">
        <v>8</v>
      </c>
      <c r="E71" s="812" t="s">
        <v>837</v>
      </c>
      <c r="F71" s="441"/>
    </row>
    <row r="72" spans="2:6" s="92" customFormat="1" ht="18" customHeight="1" x14ac:dyDescent="0.35">
      <c r="B72" s="1473" t="s">
        <v>838</v>
      </c>
      <c r="C72" s="1464" t="s">
        <v>839</v>
      </c>
      <c r="D72" s="781" t="s">
        <v>840</v>
      </c>
      <c r="E72" s="813" t="s">
        <v>841</v>
      </c>
    </row>
    <row r="73" spans="2:6" s="92" customFormat="1" ht="18" customHeight="1" x14ac:dyDescent="0.35">
      <c r="B73" s="1477"/>
      <c r="C73" s="1478"/>
      <c r="D73" s="781" t="s">
        <v>12</v>
      </c>
      <c r="E73" s="813" t="s">
        <v>842</v>
      </c>
    </row>
    <row r="74" spans="2:6" s="92" customFormat="1" ht="18" customHeight="1" x14ac:dyDescent="0.35">
      <c r="B74" s="1474"/>
      <c r="C74" s="1465"/>
      <c r="D74" s="774" t="s">
        <v>8</v>
      </c>
      <c r="E74" s="814" t="s">
        <v>843</v>
      </c>
    </row>
    <row r="75" spans="2:6" s="92" customFormat="1" ht="18" customHeight="1" x14ac:dyDescent="0.35">
      <c r="B75" s="779" t="s">
        <v>844</v>
      </c>
      <c r="C75" s="771" t="s">
        <v>845</v>
      </c>
      <c r="D75" s="781" t="s">
        <v>846</v>
      </c>
      <c r="E75" s="810" t="s">
        <v>847</v>
      </c>
    </row>
    <row r="76" spans="2:6" s="92" customFormat="1" ht="18" customHeight="1" x14ac:dyDescent="0.35">
      <c r="B76" s="779" t="s">
        <v>848</v>
      </c>
      <c r="C76" s="771" t="s">
        <v>849</v>
      </c>
      <c r="D76" s="774" t="s">
        <v>8</v>
      </c>
      <c r="E76" s="814" t="s">
        <v>843</v>
      </c>
    </row>
    <row r="77" spans="2:6" s="92" customFormat="1" ht="18" customHeight="1" x14ac:dyDescent="0.35">
      <c r="B77" s="779" t="s">
        <v>850</v>
      </c>
      <c r="C77" s="771" t="s">
        <v>851</v>
      </c>
      <c r="D77" s="774" t="s">
        <v>8</v>
      </c>
      <c r="E77" s="814" t="s">
        <v>843</v>
      </c>
    </row>
    <row r="78" spans="2:6" s="92" customFormat="1" ht="18" customHeight="1" x14ac:dyDescent="0.35">
      <c r="B78" s="779" t="s">
        <v>852</v>
      </c>
      <c r="C78" s="771" t="s">
        <v>853</v>
      </c>
      <c r="D78" s="774" t="s">
        <v>8</v>
      </c>
      <c r="E78" s="812" t="s">
        <v>854</v>
      </c>
    </row>
    <row r="79" spans="2:6" s="92" customFormat="1" ht="18" customHeight="1" x14ac:dyDescent="0.35">
      <c r="B79" s="779" t="s">
        <v>855</v>
      </c>
      <c r="C79" s="771" t="s">
        <v>856</v>
      </c>
      <c r="D79" s="774" t="s">
        <v>8</v>
      </c>
      <c r="E79" s="814" t="s">
        <v>837</v>
      </c>
    </row>
    <row r="80" spans="2:6" s="92" customFormat="1" ht="18" customHeight="1" x14ac:dyDescent="0.35">
      <c r="B80" s="779" t="s">
        <v>857</v>
      </c>
      <c r="C80" s="771" t="s">
        <v>858</v>
      </c>
      <c r="D80" s="774" t="s">
        <v>8</v>
      </c>
      <c r="E80" s="814" t="s">
        <v>843</v>
      </c>
    </row>
    <row r="81" spans="2:6" s="92" customFormat="1" ht="18" customHeight="1" x14ac:dyDescent="0.35">
      <c r="B81" s="779" t="s">
        <v>859</v>
      </c>
      <c r="C81" s="771" t="s">
        <v>860</v>
      </c>
      <c r="D81" s="775" t="s">
        <v>0</v>
      </c>
      <c r="E81" s="807" t="s">
        <v>861</v>
      </c>
    </row>
    <row r="82" spans="2:6" s="92" customFormat="1" ht="18" customHeight="1" x14ac:dyDescent="0.35">
      <c r="B82" s="779" t="s">
        <v>862</v>
      </c>
      <c r="C82" s="771" t="s">
        <v>863</v>
      </c>
      <c r="D82" s="775" t="s">
        <v>0</v>
      </c>
      <c r="E82" s="807" t="s">
        <v>864</v>
      </c>
    </row>
    <row r="83" spans="2:6" s="92" customFormat="1" ht="18" customHeight="1" x14ac:dyDescent="0.35">
      <c r="B83" s="779" t="s">
        <v>865</v>
      </c>
      <c r="C83" s="771" t="s">
        <v>866</v>
      </c>
      <c r="D83" s="775" t="s">
        <v>0</v>
      </c>
      <c r="E83" s="807" t="s">
        <v>867</v>
      </c>
    </row>
    <row r="84" spans="2:6" s="92" customFormat="1" ht="18" customHeight="1" x14ac:dyDescent="0.35">
      <c r="B84" s="779" t="s">
        <v>868</v>
      </c>
      <c r="C84" s="771" t="s">
        <v>869</v>
      </c>
      <c r="D84" s="774" t="s">
        <v>8</v>
      </c>
      <c r="E84" s="807" t="s">
        <v>870</v>
      </c>
    </row>
    <row r="85" spans="2:6" s="92" customFormat="1" ht="18" customHeight="1" x14ac:dyDescent="0.35">
      <c r="B85" s="779" t="s">
        <v>871</v>
      </c>
      <c r="C85" s="771" t="s">
        <v>872</v>
      </c>
      <c r="D85" s="775" t="s">
        <v>0</v>
      </c>
      <c r="E85" s="807" t="s">
        <v>873</v>
      </c>
    </row>
    <row r="86" spans="2:6" s="92" customFormat="1" ht="18" customHeight="1" x14ac:dyDescent="0.35">
      <c r="B86" s="1473" t="s">
        <v>874</v>
      </c>
      <c r="C86" s="1464" t="s">
        <v>875</v>
      </c>
      <c r="D86" s="775" t="s">
        <v>0</v>
      </c>
      <c r="E86" s="809" t="s">
        <v>876</v>
      </c>
    </row>
    <row r="87" spans="2:6" s="92" customFormat="1" ht="18" customHeight="1" x14ac:dyDescent="0.35">
      <c r="B87" s="1474"/>
      <c r="C87" s="1465"/>
      <c r="D87" s="775" t="s">
        <v>0</v>
      </c>
      <c r="E87" s="809" t="s">
        <v>877</v>
      </c>
    </row>
    <row r="88" spans="2:6" s="92" customFormat="1" ht="18" customHeight="1" x14ac:dyDescent="0.35">
      <c r="B88" s="779" t="s">
        <v>878</v>
      </c>
      <c r="C88" s="771" t="s">
        <v>879</v>
      </c>
      <c r="D88" s="775" t="s">
        <v>840</v>
      </c>
      <c r="E88" s="810" t="s">
        <v>880</v>
      </c>
      <c r="F88" s="284"/>
    </row>
    <row r="89" spans="2:6" s="92" customFormat="1" ht="36" customHeight="1" x14ac:dyDescent="0.35">
      <c r="B89" s="1470" t="s">
        <v>881</v>
      </c>
      <c r="C89" s="1471"/>
      <c r="D89" s="1471"/>
      <c r="E89" s="1472"/>
    </row>
    <row r="90" spans="2:6" s="92" customFormat="1" ht="18" customHeight="1" x14ac:dyDescent="0.35">
      <c r="B90" s="782" t="s">
        <v>882</v>
      </c>
      <c r="C90" s="771" t="s">
        <v>883</v>
      </c>
      <c r="D90" s="775" t="s">
        <v>0</v>
      </c>
      <c r="E90" s="773" t="s">
        <v>884</v>
      </c>
    </row>
    <row r="91" spans="2:6" s="92" customFormat="1" ht="18" customHeight="1" x14ac:dyDescent="0.35">
      <c r="B91" s="782" t="s">
        <v>885</v>
      </c>
      <c r="C91" s="771" t="s">
        <v>886</v>
      </c>
      <c r="D91" s="775" t="s">
        <v>0</v>
      </c>
      <c r="E91" s="773" t="s">
        <v>887</v>
      </c>
    </row>
    <row r="92" spans="2:6" s="92" customFormat="1" ht="18" customHeight="1" x14ac:dyDescent="0.35">
      <c r="B92" s="782" t="s">
        <v>888</v>
      </c>
      <c r="C92" s="771" t="s">
        <v>889</v>
      </c>
      <c r="D92" s="775" t="s">
        <v>0</v>
      </c>
      <c r="E92" s="773" t="s">
        <v>890</v>
      </c>
    </row>
    <row r="93" spans="2:6" s="92" customFormat="1" ht="18" customHeight="1" x14ac:dyDescent="0.35">
      <c r="B93" s="782" t="s">
        <v>891</v>
      </c>
      <c r="C93" s="771" t="s">
        <v>892</v>
      </c>
      <c r="D93" s="775" t="s">
        <v>0</v>
      </c>
      <c r="E93" s="783" t="s">
        <v>893</v>
      </c>
    </row>
    <row r="94" spans="2:6" s="92" customFormat="1" ht="18" customHeight="1" x14ac:dyDescent="0.35">
      <c r="B94" s="782" t="s">
        <v>894</v>
      </c>
      <c r="C94" s="771" t="s">
        <v>895</v>
      </c>
      <c r="D94" s="775" t="s">
        <v>0</v>
      </c>
      <c r="E94" s="773" t="s">
        <v>896</v>
      </c>
    </row>
    <row r="95" spans="2:6" s="92" customFormat="1" ht="18" customHeight="1" x14ac:dyDescent="0.35">
      <c r="B95" s="782" t="s">
        <v>897</v>
      </c>
      <c r="C95" s="771" t="s">
        <v>898</v>
      </c>
      <c r="D95" s="775" t="s">
        <v>0</v>
      </c>
      <c r="E95" s="783" t="s">
        <v>899</v>
      </c>
    </row>
    <row r="96" spans="2:6" s="92" customFormat="1" ht="18" customHeight="1" x14ac:dyDescent="0.35">
      <c r="B96" s="782" t="s">
        <v>900</v>
      </c>
      <c r="C96" s="771" t="s">
        <v>901</v>
      </c>
      <c r="D96" s="775" t="s">
        <v>0</v>
      </c>
      <c r="E96" s="783" t="s">
        <v>902</v>
      </c>
    </row>
    <row r="97" spans="2:5" s="92" customFormat="1" ht="18" customHeight="1" x14ac:dyDescent="0.35">
      <c r="B97" s="782" t="s">
        <v>903</v>
      </c>
      <c r="C97" s="771" t="s">
        <v>904</v>
      </c>
      <c r="D97" s="775" t="s">
        <v>0</v>
      </c>
      <c r="E97" s="783" t="s">
        <v>905</v>
      </c>
    </row>
    <row r="98" spans="2:5" s="92" customFormat="1" ht="18" customHeight="1" x14ac:dyDescent="0.35">
      <c r="B98" s="784" t="s">
        <v>906</v>
      </c>
      <c r="C98" s="771" t="s">
        <v>907</v>
      </c>
      <c r="D98" s="775" t="s">
        <v>0</v>
      </c>
      <c r="E98" s="783" t="s">
        <v>908</v>
      </c>
    </row>
    <row r="99" spans="2:5" s="92" customFormat="1" ht="18" customHeight="1" x14ac:dyDescent="0.35">
      <c r="B99" s="782" t="s">
        <v>909</v>
      </c>
      <c r="C99" s="771" t="s">
        <v>910</v>
      </c>
      <c r="D99" s="775" t="s">
        <v>0</v>
      </c>
      <c r="E99" s="783" t="s">
        <v>911</v>
      </c>
    </row>
    <row r="100" spans="2:5" s="92" customFormat="1" ht="18" customHeight="1" x14ac:dyDescent="0.35">
      <c r="B100" s="782" t="s">
        <v>912</v>
      </c>
      <c r="C100" s="771" t="s">
        <v>913</v>
      </c>
      <c r="D100" s="775" t="s">
        <v>0</v>
      </c>
      <c r="E100" s="783" t="s">
        <v>914</v>
      </c>
    </row>
    <row r="101" spans="2:5" s="4" customFormat="1" ht="14.5" x14ac:dyDescent="0.35">
      <c r="C101" s="8"/>
      <c r="D101" s="785"/>
    </row>
    <row r="102" spans="2:5" s="442" customFormat="1" ht="26.15" customHeight="1" x14ac:dyDescent="0.35">
      <c r="C102" s="445"/>
      <c r="D102" s="786"/>
    </row>
    <row r="103" spans="2:5" s="442" customFormat="1" ht="26.15" customHeight="1" x14ac:dyDescent="0.35">
      <c r="C103" s="445"/>
      <c r="D103" s="786"/>
    </row>
    <row r="104" spans="2:5" s="442" customFormat="1" ht="26.15" customHeight="1" x14ac:dyDescent="0.35">
      <c r="C104" s="445"/>
      <c r="D104" s="786"/>
    </row>
    <row r="105" spans="2:5" s="442" customFormat="1" ht="26.15" customHeight="1" x14ac:dyDescent="0.35">
      <c r="C105" s="445"/>
      <c r="D105" s="786"/>
    </row>
    <row r="106" spans="2:5" s="442" customFormat="1" ht="26.15" customHeight="1" x14ac:dyDescent="0.35">
      <c r="C106" s="99"/>
      <c r="D106" s="100"/>
    </row>
    <row r="107" spans="2:5" s="442" customFormat="1" ht="26.15" customHeight="1" x14ac:dyDescent="0.35">
      <c r="C107" s="787"/>
      <c r="D107" s="786"/>
    </row>
    <row r="108" spans="2:5" ht="26.15" customHeight="1" x14ac:dyDescent="0.3"/>
    <row r="109" spans="2:5" ht="26.15" customHeight="1" x14ac:dyDescent="0.3"/>
    <row r="110" spans="2:5" ht="26.15" customHeight="1" x14ac:dyDescent="0.3"/>
    <row r="111" spans="2:5" ht="26.15" customHeight="1" x14ac:dyDescent="0.3"/>
    <row r="112" spans="2:5" ht="26.15" customHeight="1" x14ac:dyDescent="0.3"/>
    <row r="113" ht="26.15" customHeight="1" x14ac:dyDescent="0.3"/>
    <row r="114" ht="26.15" customHeight="1" x14ac:dyDescent="0.3"/>
    <row r="115" ht="26.15" customHeight="1" x14ac:dyDescent="0.3"/>
    <row r="116" ht="26.15" customHeight="1" x14ac:dyDescent="0.3"/>
    <row r="117" ht="26.15" customHeight="1" x14ac:dyDescent="0.3"/>
    <row r="118" ht="26.15" customHeight="1" x14ac:dyDescent="0.3"/>
    <row r="119" ht="26.15" customHeight="1" x14ac:dyDescent="0.3"/>
    <row r="120" ht="26.15" customHeight="1" x14ac:dyDescent="0.3"/>
    <row r="121" ht="26.15" customHeight="1" x14ac:dyDescent="0.3"/>
    <row r="122" ht="26.15" customHeight="1" x14ac:dyDescent="0.3"/>
    <row r="123" ht="26.15" customHeight="1" x14ac:dyDescent="0.3"/>
    <row r="124" ht="26.15" customHeight="1" x14ac:dyDescent="0.3"/>
    <row r="125" ht="26.15" customHeight="1" x14ac:dyDescent="0.3"/>
    <row r="126" ht="26.15" customHeight="1" x14ac:dyDescent="0.3"/>
    <row r="127" ht="26.15" customHeight="1" x14ac:dyDescent="0.3"/>
    <row r="128" ht="26.15" customHeight="1" x14ac:dyDescent="0.3"/>
    <row r="129" ht="26.15" customHeight="1" x14ac:dyDescent="0.3"/>
    <row r="130" ht="26.15" customHeight="1" x14ac:dyDescent="0.3"/>
    <row r="131" ht="26.15" customHeight="1" x14ac:dyDescent="0.3"/>
    <row r="132" ht="26.15" customHeight="1" x14ac:dyDescent="0.3"/>
    <row r="133" ht="26.15" customHeight="1" x14ac:dyDescent="0.3"/>
    <row r="134" ht="26.15" customHeight="1" x14ac:dyDescent="0.3"/>
    <row r="135" ht="26.15" customHeight="1" x14ac:dyDescent="0.3"/>
    <row r="136" ht="26.15" customHeight="1" x14ac:dyDescent="0.3"/>
    <row r="137" ht="26.15" customHeight="1" x14ac:dyDescent="0.3"/>
    <row r="138" ht="26.15" customHeight="1" x14ac:dyDescent="0.3"/>
    <row r="139" ht="26.15" customHeight="1" x14ac:dyDescent="0.3"/>
    <row r="140" ht="26.15" customHeight="1" x14ac:dyDescent="0.3"/>
    <row r="141" ht="26.15" customHeight="1" x14ac:dyDescent="0.3"/>
    <row r="142" ht="26.15" customHeight="1" x14ac:dyDescent="0.3"/>
    <row r="143" ht="26.15" customHeight="1" x14ac:dyDescent="0.3"/>
    <row r="144" ht="26.15" customHeight="1" x14ac:dyDescent="0.3"/>
    <row r="145" spans="3:3" ht="26.15" customHeight="1" x14ac:dyDescent="0.3"/>
    <row r="146" spans="3:3" ht="26.15" customHeight="1" x14ac:dyDescent="0.3"/>
    <row r="154" spans="3:3" x14ac:dyDescent="0.3">
      <c r="C154" s="788"/>
    </row>
  </sheetData>
  <sheetProtection algorithmName="SHA-512" hashValue="CEQax5dGLhNtod0jCVlk5fdJXiioTmMZNZnJto2fh9szXHX01P6Hzd+2Dam6am/fepd/wzH2wnn9LnHoSsmeRw==" saltValue="yWBg35COP14j1uvOVgESGg==" spinCount="100000" sheet="1" objects="1" scenarios="1"/>
  <customSheetViews>
    <customSheetView guid="{2ED3A9CB-81A9-4973-8A42-E9BC13885177}" scale="42" showGridLines="0">
      <pageMargins left="0" right="0" top="0" bottom="0" header="0" footer="0"/>
    </customSheetView>
  </customSheetViews>
  <mergeCells count="23">
    <mergeCell ref="B89:E89"/>
    <mergeCell ref="B51:B52"/>
    <mergeCell ref="C51:C52"/>
    <mergeCell ref="B53:B54"/>
    <mergeCell ref="C53:C54"/>
    <mergeCell ref="B72:B74"/>
    <mergeCell ref="C72:C74"/>
    <mergeCell ref="B39:B40"/>
    <mergeCell ref="C39:C40"/>
    <mergeCell ref="B44:E44"/>
    <mergeCell ref="B48:E48"/>
    <mergeCell ref="B86:B87"/>
    <mergeCell ref="C86:C87"/>
    <mergeCell ref="B23:B24"/>
    <mergeCell ref="C23:C24"/>
    <mergeCell ref="B35:B36"/>
    <mergeCell ref="B7:E7"/>
    <mergeCell ref="B9:E9"/>
    <mergeCell ref="B14:B15"/>
    <mergeCell ref="C14:C15"/>
    <mergeCell ref="B19:B20"/>
    <mergeCell ref="C19:C20"/>
    <mergeCell ref="C35:C36"/>
  </mergeCells>
  <hyperlinks>
    <hyperlink ref="D10:D14" r:id="rId1" display="2023 Improving Lives Report" xr:uid="{0D27802E-CD0D-4B0B-8F34-B038FE994CAB}"/>
    <hyperlink ref="D34" r:id="rId2" xr:uid="{E24F124C-DE56-4D00-A010-25F8A9B2A140}"/>
    <hyperlink ref="D37:D39" r:id="rId3" display="2023 Improving Lives Report" xr:uid="{6E7935B5-1213-47C2-9C45-D8720D12D676}"/>
    <hyperlink ref="D41" r:id="rId4" xr:uid="{917D3982-5039-46EB-9338-8EE6C011791B}"/>
    <hyperlink ref="D45:D47" r:id="rId5" display="2023 Improving Lives Report" xr:uid="{E98623E3-91B1-44CF-8A54-BAA8285292CC}"/>
    <hyperlink ref="D52" r:id="rId6" xr:uid="{048AD979-DC99-4225-B313-F7273343DAED}"/>
    <hyperlink ref="D54:D55" r:id="rId7" display="2023 Improving Lives Report" xr:uid="{908D977F-6652-461F-832D-4FF5494262ED}"/>
    <hyperlink ref="D63" r:id="rId8" xr:uid="{348A9D2B-FBAE-488C-9C88-6B80CAB708BC}"/>
    <hyperlink ref="D65:D66" r:id="rId9" display="2023 Improving Lives Report" xr:uid="{FDCEAA65-8A10-4FB3-A367-9081D4BCAAF5}"/>
    <hyperlink ref="D71" r:id="rId10" xr:uid="{AA617CD1-3DC1-4BC5-AB19-E03CA43B1B54}"/>
    <hyperlink ref="D74" r:id="rId11" xr:uid="{BB9AA158-DAC8-4F80-8D83-32BB9C139968}"/>
    <hyperlink ref="D76:D80" r:id="rId12" display="2023 Improving Lives Report" xr:uid="{A25BCC34-1946-4879-9659-6947F9DDA67E}"/>
    <hyperlink ref="D84" r:id="rId13" xr:uid="{62ECCFF3-E535-4D48-9D64-C12FBF5C0280}"/>
    <hyperlink ref="E19" r:id="rId14" location="page=9" xr:uid="{0B4BF38B-CA04-4F39-9C88-E02BD8C1CF61}"/>
    <hyperlink ref="E21" r:id="rId15" location="page=25" xr:uid="{C8D8DE31-DCA0-4DFF-AC55-79FB6F401FBE}"/>
    <hyperlink ref="E22" r:id="rId16" location="page=9" xr:uid="{608BB613-E023-49BD-9801-CEAC8BC5BEC6}"/>
    <hyperlink ref="E28" r:id="rId17" location="page=11" xr:uid="{B6C926F7-AD8F-49EE-915D-303C5E3123E0}"/>
    <hyperlink ref="E23" r:id="rId18" location="page=2" xr:uid="{232208AE-9199-4D86-94DD-B76B7C917022}"/>
    <hyperlink ref="E24" r:id="rId19" location="page=6" xr:uid="{C29FDD3A-33F6-47AB-A836-6ECF33EE8DB8}"/>
    <hyperlink ref="E25" r:id="rId20" location="page=1" xr:uid="{61635BBA-38E8-4292-9041-8B9D8C34AD68}"/>
    <hyperlink ref="E26" r:id="rId21" location="page=5" xr:uid="{C024EF13-1F66-4349-A9A0-E5412F4F3DE5}"/>
    <hyperlink ref="E27" r:id="rId22" location="page=18" xr:uid="{2AB7D506-FFEA-44A7-95A4-8F5D7D9FA1C0}"/>
    <hyperlink ref="E30" r:id="rId23" location="page=25" xr:uid="{3D43CB25-5F64-4B44-86BC-290DD66D7853}"/>
    <hyperlink ref="E31" r:id="rId24" location="page=39" xr:uid="{B24184C6-9E9B-43F1-8784-CE69DCCC62F1}"/>
    <hyperlink ref="E32" r:id="rId25" location="page=39" xr:uid="{ECA75B20-BBA4-4AFC-93EE-6B937FEAFDF2}"/>
    <hyperlink ref="E35" r:id="rId26" xr:uid="{4CC30F53-E1CB-4AF8-9949-8E095B2E2EE0}"/>
    <hyperlink ref="E36" r:id="rId27" xr:uid="{8DC7C316-39BB-40ED-BB4A-91CC1C490E1D}"/>
    <hyperlink ref="E29" r:id="rId28" location="page=25" xr:uid="{DD350EA0-B08D-4251-B03F-A1A8965ED36E}"/>
    <hyperlink ref="E75" r:id="rId29" xr:uid="{11B9A256-3C21-4393-8E12-D7105FECD6CF}"/>
    <hyperlink ref="E73" r:id="rId30" location="page=16" xr:uid="{04D46AD9-F7B1-4326-9A07-DCBEDB73BCDE}"/>
    <hyperlink ref="E72" r:id="rId31" location="page=62" display="Page 53" xr:uid="{96FDA1FC-2FFE-4CDD-BB88-BDA98E826975}"/>
    <hyperlink ref="E88" r:id="rId32" location="page=84" xr:uid="{4FDA22F5-C1FF-4E13-A123-A6179D9DDED9}"/>
  </hyperlinks>
  <pageMargins left="0.511811024" right="0.511811024" top="0.78740157499999996" bottom="0.78740157499999996" header="0.31496062000000002" footer="0.31496062000000002"/>
  <drawing r:id="rId3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93CA7B-3493-4A15-8539-1E6F3F70BA59}">
  <sheetPr>
    <tabColor theme="0"/>
  </sheetPr>
  <dimension ref="B7:F33"/>
  <sheetViews>
    <sheetView showGridLines="0" zoomScale="50" zoomScaleNormal="50" workbookViewId="0">
      <selection activeCell="H7" sqref="H7"/>
    </sheetView>
  </sheetViews>
  <sheetFormatPr defaultColWidth="8.81640625" defaultRowHeight="14" x14ac:dyDescent="0.3"/>
  <cols>
    <col min="1" max="1" width="2.453125" style="1" customWidth="1"/>
    <col min="2" max="2" width="16.81640625" style="1" customWidth="1"/>
    <col min="3" max="3" width="146.81640625" style="7" customWidth="1"/>
    <col min="4" max="4" width="50.1796875" style="2" customWidth="1"/>
    <col min="5" max="5" width="62.54296875" style="1" customWidth="1"/>
    <col min="6" max="16384" width="8.81640625" style="1"/>
  </cols>
  <sheetData>
    <row r="7" spans="2:6" s="92" customFormat="1" ht="36" customHeight="1" x14ac:dyDescent="0.35">
      <c r="B7" s="1479" t="s">
        <v>915</v>
      </c>
      <c r="C7" s="1479"/>
      <c r="D7" s="1479"/>
      <c r="E7" s="1479"/>
    </row>
    <row r="8" spans="2:6" s="92" customFormat="1" ht="36" customHeight="1" x14ac:dyDescent="0.35">
      <c r="B8" s="789" t="s">
        <v>916</v>
      </c>
      <c r="C8" s="789" t="s">
        <v>917</v>
      </c>
      <c r="D8" s="790" t="s">
        <v>144</v>
      </c>
      <c r="E8" s="790" t="s">
        <v>918</v>
      </c>
      <c r="F8" s="769"/>
    </row>
    <row r="9" spans="2:6" s="92" customFormat="1" ht="36" customHeight="1" x14ac:dyDescent="0.35">
      <c r="B9" s="1480" t="s">
        <v>919</v>
      </c>
      <c r="C9" s="1481"/>
      <c r="D9" s="1481"/>
      <c r="E9" s="1482"/>
      <c r="F9" s="769"/>
    </row>
    <row r="10" spans="2:6" s="92" customFormat="1" ht="18" customHeight="1" x14ac:dyDescent="0.35">
      <c r="B10" s="791" t="s">
        <v>920</v>
      </c>
      <c r="C10" s="792" t="s">
        <v>921</v>
      </c>
      <c r="D10" s="793" t="s">
        <v>0</v>
      </c>
      <c r="E10" s="815" t="s">
        <v>922</v>
      </c>
    </row>
    <row r="11" spans="2:6" s="92" customFormat="1" ht="18" customHeight="1" x14ac:dyDescent="0.35">
      <c r="B11" s="791" t="s">
        <v>923</v>
      </c>
      <c r="C11" s="792" t="s">
        <v>924</v>
      </c>
      <c r="D11" s="793" t="s">
        <v>0</v>
      </c>
      <c r="E11" s="815" t="s">
        <v>811</v>
      </c>
    </row>
    <row r="12" spans="2:6" s="92" customFormat="1" ht="36" customHeight="1" x14ac:dyDescent="0.35">
      <c r="B12" s="791" t="s">
        <v>925</v>
      </c>
      <c r="C12" s="792" t="s">
        <v>926</v>
      </c>
      <c r="D12" s="774" t="s">
        <v>8</v>
      </c>
      <c r="E12" s="816" t="s">
        <v>927</v>
      </c>
    </row>
    <row r="13" spans="2:6" s="92" customFormat="1" ht="36" customHeight="1" x14ac:dyDescent="0.35">
      <c r="B13" s="791" t="s">
        <v>928</v>
      </c>
      <c r="C13" s="792" t="s">
        <v>929</v>
      </c>
      <c r="D13" s="793" t="s">
        <v>0</v>
      </c>
      <c r="E13" s="816" t="s">
        <v>820</v>
      </c>
    </row>
    <row r="14" spans="2:6" s="92" customFormat="1" ht="18" customHeight="1" x14ac:dyDescent="0.35">
      <c r="B14" s="791" t="s">
        <v>930</v>
      </c>
      <c r="C14" s="792" t="s">
        <v>931</v>
      </c>
      <c r="D14" s="793" t="s">
        <v>0</v>
      </c>
      <c r="E14" s="817" t="s">
        <v>799</v>
      </c>
    </row>
    <row r="15" spans="2:6" s="92" customFormat="1" ht="18" customHeight="1" x14ac:dyDescent="0.35">
      <c r="B15" s="791" t="s">
        <v>932</v>
      </c>
      <c r="C15" s="792" t="s">
        <v>933</v>
      </c>
      <c r="D15" s="774" t="s">
        <v>8</v>
      </c>
      <c r="E15" s="815" t="s">
        <v>934</v>
      </c>
    </row>
    <row r="16" spans="2:6" s="92" customFormat="1" ht="18" customHeight="1" x14ac:dyDescent="0.35">
      <c r="B16" s="791" t="s">
        <v>935</v>
      </c>
      <c r="C16" s="792" t="s">
        <v>936</v>
      </c>
      <c r="D16" s="774" t="s">
        <v>8</v>
      </c>
      <c r="E16" s="815" t="s">
        <v>795</v>
      </c>
    </row>
    <row r="17" spans="2:6" s="92" customFormat="1" ht="18" customHeight="1" x14ac:dyDescent="0.35">
      <c r="B17" s="791" t="s">
        <v>937</v>
      </c>
      <c r="C17" s="792" t="s">
        <v>938</v>
      </c>
      <c r="D17" s="793" t="s">
        <v>0</v>
      </c>
      <c r="E17" s="818" t="s">
        <v>939</v>
      </c>
    </row>
    <row r="18" spans="2:6" s="92" customFormat="1" ht="18" customHeight="1" x14ac:dyDescent="0.35">
      <c r="B18" s="796" t="s">
        <v>940</v>
      </c>
      <c r="C18" s="797" t="s">
        <v>941</v>
      </c>
      <c r="D18" s="774" t="s">
        <v>8</v>
      </c>
      <c r="E18" s="818" t="s">
        <v>823</v>
      </c>
    </row>
    <row r="19" spans="2:6" s="92" customFormat="1" ht="18" customHeight="1" x14ac:dyDescent="0.35">
      <c r="B19" s="791" t="s">
        <v>942</v>
      </c>
      <c r="C19" s="792" t="s">
        <v>943</v>
      </c>
      <c r="D19" s="793" t="s">
        <v>0</v>
      </c>
      <c r="E19" s="818" t="s">
        <v>944</v>
      </c>
      <c r="F19" s="4"/>
    </row>
    <row r="20" spans="2:6" s="92" customFormat="1" ht="18" customHeight="1" x14ac:dyDescent="0.35">
      <c r="B20" s="791" t="s">
        <v>945</v>
      </c>
      <c r="C20" s="792" t="s">
        <v>946</v>
      </c>
      <c r="D20" s="793" t="s">
        <v>0</v>
      </c>
      <c r="E20" s="818" t="s">
        <v>947</v>
      </c>
      <c r="F20" s="4"/>
    </row>
    <row r="21" spans="2:6" s="92" customFormat="1" ht="18" customHeight="1" x14ac:dyDescent="0.35">
      <c r="B21" s="791" t="s">
        <v>948</v>
      </c>
      <c r="C21" s="792" t="s">
        <v>949</v>
      </c>
      <c r="D21" s="793" t="s">
        <v>0</v>
      </c>
      <c r="E21" s="818" t="s">
        <v>771</v>
      </c>
    </row>
    <row r="22" spans="2:6" s="92" customFormat="1" ht="18" customHeight="1" x14ac:dyDescent="0.35">
      <c r="B22" s="791" t="s">
        <v>950</v>
      </c>
      <c r="C22" s="792" t="s">
        <v>951</v>
      </c>
      <c r="D22" s="793" t="s">
        <v>0</v>
      </c>
      <c r="E22" s="815" t="s">
        <v>864</v>
      </c>
    </row>
    <row r="23" spans="2:6" s="92" customFormat="1" ht="18" customHeight="1" x14ac:dyDescent="0.35">
      <c r="B23" s="791" t="s">
        <v>952</v>
      </c>
      <c r="C23" s="792" t="s">
        <v>953</v>
      </c>
      <c r="D23" s="793" t="s">
        <v>0</v>
      </c>
      <c r="E23" s="815" t="s">
        <v>954</v>
      </c>
    </row>
    <row r="24" spans="2:6" s="92" customFormat="1" ht="18" customHeight="1" x14ac:dyDescent="0.35">
      <c r="B24" s="791" t="s">
        <v>955</v>
      </c>
      <c r="C24" s="792" t="s">
        <v>956</v>
      </c>
      <c r="D24" s="793" t="s">
        <v>0</v>
      </c>
      <c r="E24" s="815" t="s">
        <v>957</v>
      </c>
    </row>
    <row r="25" spans="2:6" s="92" customFormat="1" ht="18" customHeight="1" x14ac:dyDescent="0.35">
      <c r="B25" s="791" t="s">
        <v>958</v>
      </c>
      <c r="C25" s="792" t="s">
        <v>959</v>
      </c>
      <c r="D25" s="1484" t="s">
        <v>960</v>
      </c>
      <c r="E25" s="1485"/>
    </row>
    <row r="26" spans="2:6" s="92" customFormat="1" ht="18" customHeight="1" x14ac:dyDescent="0.35">
      <c r="B26" s="791" t="s">
        <v>961</v>
      </c>
      <c r="C26" s="792" t="s">
        <v>663</v>
      </c>
      <c r="D26" s="793" t="s">
        <v>0</v>
      </c>
      <c r="E26" s="794" t="s">
        <v>962</v>
      </c>
    </row>
    <row r="27" spans="2:6" s="92" customFormat="1" ht="36" customHeight="1" x14ac:dyDescent="0.35">
      <c r="B27" s="791" t="s">
        <v>963</v>
      </c>
      <c r="C27" s="792" t="s">
        <v>964</v>
      </c>
      <c r="D27" s="793" t="s">
        <v>0</v>
      </c>
      <c r="E27" s="795" t="s">
        <v>911</v>
      </c>
    </row>
    <row r="28" spans="2:6" s="92" customFormat="1" ht="36" customHeight="1" x14ac:dyDescent="0.35">
      <c r="B28" s="1480" t="s">
        <v>965</v>
      </c>
      <c r="C28" s="1481"/>
      <c r="D28" s="1483"/>
      <c r="E28" s="1482"/>
    </row>
    <row r="29" spans="2:6" s="92" customFormat="1" ht="18" customHeight="1" x14ac:dyDescent="0.35">
      <c r="B29" s="791" t="s">
        <v>966</v>
      </c>
      <c r="C29" s="792" t="s">
        <v>967</v>
      </c>
      <c r="D29" s="793" t="s">
        <v>0</v>
      </c>
      <c r="E29" s="794" t="s">
        <v>968</v>
      </c>
    </row>
    <row r="30" spans="2:6" s="92" customFormat="1" ht="18" customHeight="1" x14ac:dyDescent="0.35">
      <c r="B30" s="791" t="s">
        <v>969</v>
      </c>
      <c r="C30" s="792" t="s">
        <v>970</v>
      </c>
      <c r="D30" s="793" t="s">
        <v>0</v>
      </c>
      <c r="E30" s="794" t="s">
        <v>971</v>
      </c>
    </row>
    <row r="31" spans="2:6" s="92" customFormat="1" ht="18" customHeight="1" x14ac:dyDescent="0.35">
      <c r="B31" s="791" t="s">
        <v>972</v>
      </c>
      <c r="C31" s="792" t="s">
        <v>973</v>
      </c>
      <c r="D31" s="793" t="s">
        <v>0</v>
      </c>
      <c r="E31" s="795" t="s">
        <v>893</v>
      </c>
    </row>
    <row r="32" spans="2:6" s="92" customFormat="1" ht="18" customHeight="1" x14ac:dyDescent="0.35">
      <c r="B32" s="791" t="s">
        <v>974</v>
      </c>
      <c r="C32" s="792" t="s">
        <v>975</v>
      </c>
      <c r="D32" s="793" t="s">
        <v>0</v>
      </c>
      <c r="E32" s="795" t="s">
        <v>887</v>
      </c>
    </row>
    <row r="33" spans="2:5" s="92" customFormat="1" ht="18" customHeight="1" x14ac:dyDescent="0.35">
      <c r="B33" s="791" t="s">
        <v>976</v>
      </c>
      <c r="C33" s="792" t="s">
        <v>977</v>
      </c>
      <c r="D33" s="793" t="s">
        <v>0</v>
      </c>
      <c r="E33" s="795" t="s">
        <v>978</v>
      </c>
    </row>
  </sheetData>
  <sheetProtection algorithmName="SHA-512" hashValue="od2Zb3/UhdDUeckmK51wAzgxr/UlRGfrXVVv4sj/8OxsLBruVaWDMO5KYYEO5BfYp8Z4uwW8tHKD377UuRj2ZA==" saltValue="sJqKIUWLSc1YKe6H4iao7Q==" spinCount="100000" sheet="1" objects="1" scenarios="1"/>
  <customSheetViews>
    <customSheetView guid="{2ED3A9CB-81A9-4973-8A42-E9BC13885177}" scale="42" showGridLines="0">
      <selection activeCell="D8" sqref="D8"/>
      <pageMargins left="0" right="0" top="0" bottom="0" header="0" footer="0"/>
    </customSheetView>
  </customSheetViews>
  <mergeCells count="4">
    <mergeCell ref="B7:E7"/>
    <mergeCell ref="B9:E9"/>
    <mergeCell ref="B28:E28"/>
    <mergeCell ref="D25:E25"/>
  </mergeCells>
  <hyperlinks>
    <hyperlink ref="D12" r:id="rId1" xr:uid="{8E0D55B8-28F7-41F2-875D-6A0C96B05785}"/>
    <hyperlink ref="D15" r:id="rId2" xr:uid="{C1B85FD5-8DE1-4274-B586-4795DF62DE0E}"/>
    <hyperlink ref="D16" r:id="rId3" xr:uid="{6423D66D-537B-4BE9-8785-6FA83243ABE3}"/>
    <hyperlink ref="D18" r:id="rId4" xr:uid="{66C510D3-45AD-4A1E-9291-5752BEBA4636}"/>
  </hyperlinks>
  <pageMargins left="0.511811024" right="0.511811024" top="0.78740157499999996" bottom="0.78740157499999996" header="0.31496062000000002" footer="0.31496062000000002"/>
  <drawing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1015FB-D1BE-44BB-9F83-B3B9D6671928}">
  <sheetPr>
    <tabColor rgb="FFBFBFBF"/>
  </sheetPr>
  <dimension ref="B1:M29"/>
  <sheetViews>
    <sheetView showGridLines="0" zoomScale="50" zoomScaleNormal="50" workbookViewId="0">
      <selection activeCell="I14" sqref="I14"/>
    </sheetView>
  </sheetViews>
  <sheetFormatPr defaultColWidth="9.1796875" defaultRowHeight="15.5" x14ac:dyDescent="0.35"/>
  <cols>
    <col min="1" max="1" width="2.1796875" style="92" customWidth="1"/>
    <col min="2" max="2" width="1.81640625" style="92" customWidth="1"/>
    <col min="3" max="3" width="29.453125" style="98" customWidth="1"/>
    <col min="4" max="4" width="123.81640625" style="92" customWidth="1"/>
    <col min="5" max="5" width="49.81640625" style="97" customWidth="1"/>
    <col min="6" max="16384" width="9.1796875" style="92"/>
  </cols>
  <sheetData>
    <row r="1" spans="2:11" x14ac:dyDescent="0.35">
      <c r="C1" s="93"/>
      <c r="E1" s="94"/>
    </row>
    <row r="2" spans="2:11" x14ac:dyDescent="0.35">
      <c r="C2" s="95"/>
      <c r="D2" s="838"/>
    </row>
    <row r="3" spans="2:11" x14ac:dyDescent="0.35">
      <c r="D3" s="839"/>
    </row>
    <row r="4" spans="2:11" x14ac:dyDescent="0.35">
      <c r="D4" s="839"/>
    </row>
    <row r="5" spans="2:11" ht="26.15" customHeight="1" x14ac:dyDescent="0.35"/>
    <row r="6" spans="2:11" ht="20.5" customHeight="1" x14ac:dyDescent="0.35">
      <c r="B6" s="110"/>
      <c r="C6" s="111" t="s">
        <v>15</v>
      </c>
      <c r="D6" s="111" t="s">
        <v>16</v>
      </c>
      <c r="E6" s="112" t="s">
        <v>17</v>
      </c>
    </row>
    <row r="7" spans="2:11" s="116" customFormat="1" ht="20.5" customHeight="1" x14ac:dyDescent="0.35">
      <c r="B7" s="113"/>
      <c r="C7" s="840" t="s">
        <v>18</v>
      </c>
      <c r="D7" s="114" t="str">
        <f>'Electricity Generation'!B3</f>
        <v>Table 1 - Number and percentage of gross energy generated by region</v>
      </c>
      <c r="E7" s="115" t="str">
        <f>'Electricity Generation'!S7</f>
        <v>GRI EU2 / 
SASB IF-EU-000.D</v>
      </c>
    </row>
    <row r="8" spans="2:11" s="116" customFormat="1" ht="20.5" customHeight="1" x14ac:dyDescent="0.35">
      <c r="B8" s="113"/>
      <c r="C8" s="841"/>
      <c r="D8" s="114" t="str">
        <f>LEFT('Electricity Generation'!B13,LEN('Electricity Generation'!B13)-1)</f>
        <v>Table 2 - Number and percentage of gross energy generated by primary energy source</v>
      </c>
      <c r="E8" s="117" t="str">
        <f>'Electricity Generation'!S17</f>
        <v>GRI EU2 / 
SASB IF-EU-000.D</v>
      </c>
    </row>
    <row r="9" spans="2:11" s="116" customFormat="1" ht="20.5" customHeight="1" x14ac:dyDescent="0.35">
      <c r="B9" s="113"/>
      <c r="C9" s="840" t="s">
        <v>19</v>
      </c>
      <c r="D9" s="114" t="str">
        <f>'Installed Capacity'!B5</f>
        <v>Table 1 - Installed capacity by country (MW)</v>
      </c>
      <c r="E9" s="118" t="str">
        <f>'Installed Capacity'!L8</f>
        <v>GRI EU1</v>
      </c>
    </row>
    <row r="10" spans="2:11" s="116" customFormat="1" ht="20.5" customHeight="1" x14ac:dyDescent="0.35">
      <c r="B10" s="113"/>
      <c r="C10" s="841"/>
      <c r="D10" s="119" t="str">
        <f>'Installed Capacity'!B24</f>
        <v>Table 2 - Installed capacity by primary energy source (MW)</v>
      </c>
      <c r="E10" s="120" t="str">
        <f>'Installed Capacity'!L27</f>
        <v>GRI EU1</v>
      </c>
    </row>
    <row r="11" spans="2:11" s="116" customFormat="1" ht="20.5" customHeight="1" x14ac:dyDescent="0.35">
      <c r="B11" s="113"/>
      <c r="C11" s="841"/>
      <c r="D11" s="119" t="str">
        <f>'Installed Capacity'!B39</f>
        <v>Table 3 - Installed capacity by SBU and primary energy source (MW)</v>
      </c>
      <c r="E11" s="120" t="s">
        <v>20</v>
      </c>
    </row>
    <row r="12" spans="2:11" s="116" customFormat="1" ht="20.5" customHeight="1" x14ac:dyDescent="0.35">
      <c r="B12" s="113"/>
      <c r="C12" s="841"/>
      <c r="D12" s="121" t="str">
        <f>'Installed Capacity'!B62</f>
        <v>Table 4 - Capacity under construction at the end of 2023</v>
      </c>
      <c r="E12" s="122" t="str">
        <f>'Installed Capacity'!G64</f>
        <v>GRI EU10</v>
      </c>
    </row>
    <row r="13" spans="2:11" s="116" customFormat="1" ht="31" x14ac:dyDescent="0.35">
      <c r="B13" s="113"/>
      <c r="C13" s="836" t="s">
        <v>21</v>
      </c>
      <c r="D13" s="123" t="str">
        <f>LEFT(Operations!B7,LEN(Operations!B7)-1)</f>
        <v>Table 1 - System average interruption duration index (SAIDI) and System average interruption frequency index (SAIFI) for distribution by business</v>
      </c>
      <c r="E13" s="122" t="str">
        <f>Operations!H9</f>
        <v>GRI EU28 / 
GRI EU29 / 
SASB IF-EU-550a.2</v>
      </c>
    </row>
    <row r="14" spans="2:11" s="116" customFormat="1" ht="20.5" customHeight="1" x14ac:dyDescent="0.35">
      <c r="B14" s="113"/>
      <c r="C14" s="837"/>
      <c r="D14" s="124" t="str">
        <f>LEFT(Operations!B18,LEN(Operations!B18)-1)</f>
        <v>Table 2 - System average interruption duration index (SAIDI) for transmission</v>
      </c>
      <c r="E14" s="125" t="str">
        <f>Operations!H20</f>
        <v>GRI EU28 / 
GRI EU29</v>
      </c>
    </row>
    <row r="15" spans="2:11" s="116" customFormat="1" ht="20.5" customHeight="1" x14ac:dyDescent="0.35">
      <c r="B15" s="113"/>
      <c r="C15" s="837"/>
      <c r="D15" s="127" t="str">
        <f>LEFT(Operations!B22,LEN(Operations!B22)-1)</f>
        <v>Table 3 - Average plant availability factor by energy source (%)</v>
      </c>
      <c r="E15" s="125" t="str">
        <f>Operations!H24</f>
        <v>GRI EU30</v>
      </c>
    </row>
    <row r="16" spans="2:11" s="116" customFormat="1" ht="20.5" customHeight="1" x14ac:dyDescent="0.35">
      <c r="B16" s="113"/>
      <c r="C16" s="837"/>
      <c r="D16" s="127" t="str">
        <f>LEFT(Operations!B34,LEN(Operations!B34)-1)</f>
        <v>Table 4 - Generation efficiency of thermal plants (BTU/kWh)</v>
      </c>
      <c r="E16" s="125" t="str">
        <f>Operations!H36</f>
        <v>GRI EU11</v>
      </c>
      <c r="K16" s="126"/>
    </row>
    <row r="17" spans="2:13" s="116" customFormat="1" ht="20.5" customHeight="1" x14ac:dyDescent="0.35">
      <c r="B17" s="113"/>
      <c r="C17" s="837"/>
      <c r="D17" s="127" t="str">
        <f>Operations!B39</f>
        <v>Table 5 - Transmission and distribution losses (%)</v>
      </c>
      <c r="E17" s="125" t="str">
        <f>Operations!H41</f>
        <v>GRI EU12</v>
      </c>
    </row>
    <row r="18" spans="2:13" s="116" customFormat="1" ht="20.5" customHeight="1" x14ac:dyDescent="0.35">
      <c r="B18" s="113"/>
      <c r="C18" s="837"/>
      <c r="D18" s="127" t="str">
        <f>LEFT(Operations!B44,LEN(Operations!B44)-1)</f>
        <v>Table 6 - Smart grid related indicators</v>
      </c>
      <c r="E18" s="125" t="str">
        <f>Operations!H46</f>
        <v>SASB IF-EU-420a.2</v>
      </c>
    </row>
    <row r="19" spans="2:13" s="116" customFormat="1" ht="20.5" customHeight="1" x14ac:dyDescent="0.35">
      <c r="B19" s="113"/>
      <c r="C19" s="837"/>
      <c r="D19" s="127" t="str">
        <f>LEFT(Operations!B54,LEN(Operations!B54)-1)</f>
        <v>Table 7 - Gas leakage rate for distribution, transportation and storage</v>
      </c>
      <c r="E19" s="125" t="s">
        <v>20</v>
      </c>
    </row>
    <row r="20" spans="2:13" s="116" customFormat="1" ht="20.5" customHeight="1" x14ac:dyDescent="0.35">
      <c r="B20" s="113"/>
      <c r="C20" s="837"/>
      <c r="D20" s="127" t="str">
        <f>Operations!B60</f>
        <v>Table 8 - Total wholesale electricity purchased from third-parties and sold (GWh)</v>
      </c>
      <c r="E20" s="125" t="str">
        <f>Operations!G62</f>
        <v>SASB IF-EU-000.E</v>
      </c>
    </row>
    <row r="21" spans="2:13" s="116" customFormat="1" ht="20.5" customHeight="1" x14ac:dyDescent="0.35">
      <c r="B21" s="113"/>
      <c r="C21" s="837"/>
      <c r="D21" s="128" t="str">
        <f>LEFT(Operations!B65,LEN(Operations!B65)-1)</f>
        <v>Table 9 - Length of above and underground lines by business (km)</v>
      </c>
      <c r="E21" s="117" t="str">
        <f>Operations!F67</f>
        <v>GRI EU4 / 
SASB IF-EU-000.C</v>
      </c>
    </row>
    <row r="22" spans="2:13" s="116" customFormat="1" ht="20.5" customHeight="1" x14ac:dyDescent="0.35">
      <c r="B22" s="113"/>
      <c r="C22" s="842"/>
      <c r="D22" s="129" t="str">
        <f>LEFT(Operations!B78,LEN(Operations!B78)-1)</f>
        <v>Table 10 - Assets certified by a management program (%)</v>
      </c>
      <c r="E22" s="130" t="s">
        <v>20</v>
      </c>
    </row>
    <row r="23" spans="2:13" s="116" customFormat="1" ht="20.5" customHeight="1" x14ac:dyDescent="0.35">
      <c r="B23" s="113"/>
      <c r="C23" s="836" t="s">
        <v>22</v>
      </c>
      <c r="D23" s="131" t="str">
        <f>LEFT(Customers!B5,LEN(Customers!B5)-1)</f>
        <v>Table 1 - AES consolidated customer satisfaction for distribution businesses</v>
      </c>
      <c r="E23" s="115" t="s">
        <v>20</v>
      </c>
    </row>
    <row r="24" spans="2:13" s="116" customFormat="1" ht="41.15" customHeight="1" x14ac:dyDescent="0.35">
      <c r="B24" s="113"/>
      <c r="C24" s="837"/>
      <c r="D24" s="132" t="str">
        <f>Customers!B9</f>
        <v>Table 2 - Total electricity delivered to residential, commercial, industrial, all other retail customers and 
wholesale customers by business (MWh)</v>
      </c>
      <c r="E24" s="125" t="str">
        <f>Customers!H11</f>
        <v>SASB IF-EU-000.B</v>
      </c>
      <c r="M24" s="133"/>
    </row>
    <row r="25" spans="2:13" s="116" customFormat="1" ht="20.5" customHeight="1" x14ac:dyDescent="0.35">
      <c r="B25" s="113"/>
      <c r="C25" s="837"/>
      <c r="D25" s="127" t="str">
        <f>Customers!B27</f>
        <v>Table 3 - Number of residential, industrial and commercial customer accounts by business</v>
      </c>
      <c r="E25" s="125" t="str">
        <f>Customers!H29</f>
        <v>GRI EU3 / 
SASB IF-EU-000.A</v>
      </c>
    </row>
    <row r="26" spans="2:13" s="116" customFormat="1" ht="20.5" customHeight="1" x14ac:dyDescent="0.35">
      <c r="B26" s="113"/>
      <c r="C26" s="837"/>
      <c r="D26" s="127" t="str">
        <f>Customers!B42</f>
        <v>Table 4 - Average retail electric rate for residential, commercial and industrial customers by business (US$/kWh)</v>
      </c>
      <c r="E26" s="125" t="str">
        <f>Customers!H44</f>
        <v>SASB IF-EU-240a.1</v>
      </c>
    </row>
    <row r="27" spans="2:13" s="116" customFormat="1" ht="20.5" customHeight="1" x14ac:dyDescent="0.35">
      <c r="B27" s="113"/>
      <c r="C27" s="837"/>
      <c r="D27" s="127" t="str">
        <f>Customers!B54</f>
        <v>Table 5 - Customer electricity savings from efficiency measures by business (MWh)</v>
      </c>
      <c r="E27" s="125" t="str">
        <f>Customers!E56</f>
        <v>SASB IF-EU-420a.3</v>
      </c>
    </row>
    <row r="28" spans="2:13" s="116" customFormat="1" ht="31" x14ac:dyDescent="0.35">
      <c r="B28" s="113"/>
      <c r="C28" s="837"/>
      <c r="D28" s="134" t="str">
        <f>Customers!B59</f>
        <v>Table 6 - Number of residential customer electric disconnections for non-payment and percentage reconnected within 30 days by business</v>
      </c>
      <c r="E28" s="117" t="str">
        <f>Customers!E61</f>
        <v>SASB IF-EU-240a.3</v>
      </c>
    </row>
    <row r="29" spans="2:13" s="116" customFormat="1" ht="18" customHeight="1" x14ac:dyDescent="0.35">
      <c r="B29" s="135"/>
      <c r="C29" s="136" t="s">
        <v>23</v>
      </c>
      <c r="D29" s="826" t="str">
        <f>Stakeholders!B5</f>
        <v>Table 1 - Stakeholder engagement</v>
      </c>
      <c r="E29" s="137" t="str">
        <f>Stakeholders!F7</f>
        <v>GRI 2-29</v>
      </c>
    </row>
  </sheetData>
  <sheetProtection algorithmName="SHA-512" hashValue="ci7EPK7+ZCZxUUO5nrIYKXYRh2WAF/8w5NKKwCpAvsss8pHsyVswSvcyQnQ3uUbZ4mvegN8cB7ggxVVa2P0B+g==" saltValue="1gp01c0aOr6k9K1m5mq8tQ==" spinCount="100000" sheet="1" objects="1" scenarios="1"/>
  <customSheetViews>
    <customSheetView guid="{2ED3A9CB-81A9-4973-8A42-E9BC13885177}" scale="51" showGridLines="0" topLeftCell="A16">
      <selection activeCell="J18" sqref="J18"/>
      <pageMargins left="0" right="0" top="0" bottom="0" header="0" footer="0"/>
    </customSheetView>
  </customSheetViews>
  <mergeCells count="5">
    <mergeCell ref="C23:C28"/>
    <mergeCell ref="D2:D4"/>
    <mergeCell ref="C7:C8"/>
    <mergeCell ref="C9:C12"/>
    <mergeCell ref="C13:C22"/>
  </mergeCells>
  <dataValidations count="1">
    <dataValidation type="list" allowBlank="1" showInputMessage="1" showErrorMessage="1" sqref="D1" xr:uid="{74838246-082A-4966-BA6F-60D3681C245B}">
      <formula1>$C$1:$C$2</formula1>
    </dataValidation>
  </dataValidations>
  <hyperlinks>
    <hyperlink ref="C13:C21" location="Operations!A1" display="Operations" xr:uid="{C633FBE5-5C78-4332-93C4-87414115A4A9}"/>
    <hyperlink ref="C7:C8" location="'Electricity Generation'!A1" display="Electricity Generation" xr:uid="{9E106247-284A-40AC-8A6D-D60F8DAFA60A}"/>
    <hyperlink ref="C9:C12" location="'Installed Capacity'!A1" display="Installed Capacity" xr:uid="{328D1E55-D6AB-4921-85A7-A0C77A819D7D}"/>
    <hyperlink ref="C29" location="Stakeholders!A1" display="Stakeholders" xr:uid="{721ED53D-904F-4CD2-9410-DD20892F3803}"/>
    <hyperlink ref="C23:C28" location="Customers!A1" display="Customers" xr:uid="{3CF9DB2C-C5FF-4379-8E77-B6A6911496B8}"/>
    <hyperlink ref="D17" location="Operations!B39" display="Operations!B39" xr:uid="{D4DE0667-CBB1-41C2-9AA6-9352AD4F6532}"/>
    <hyperlink ref="D18" location="Operations!B44" display="Operations!B44" xr:uid="{DB831760-A5BD-4F67-A1B6-22FC64A28D00}"/>
    <hyperlink ref="D20" location="Operations!B60" display="Operations!B60" xr:uid="{32DAD0D0-1216-4CB1-A288-111F02E3D9A0}"/>
    <hyperlink ref="D19" location="Operations!B54" display="Operations!B54" xr:uid="{13C6B6DC-CD68-4031-908E-6B90099D16C0}"/>
    <hyperlink ref="D21" location="Operations!B65" display="Operations!B65" xr:uid="{09A2AC3B-01D7-40D4-80E1-88131C2DFB19}"/>
    <hyperlink ref="D23" location="Customers!B5" display="Customers!B5" xr:uid="{79871F5A-2358-4E63-8FCA-F9504BD3FC18}"/>
    <hyperlink ref="D29" location="Stakeholders!B5" display="Stakeholders!B5" xr:uid="{BC2AC25F-250B-4D61-8C51-37C0F6B61806}"/>
    <hyperlink ref="D28" location="Customers!B59" display="Customers!B59" xr:uid="{DB698BB4-B973-4557-9FF3-B8DBDFF02A50}"/>
    <hyperlink ref="D27" location="Customers!B54" display="Customers!B54" xr:uid="{4BE4DD78-153F-48F1-A056-DB002169EB0F}"/>
    <hyperlink ref="D26" location="Customers!B42" display="Customers!B42" xr:uid="{E4508138-C216-47E7-A857-AA0DD677726B}"/>
    <hyperlink ref="D25" location="Customers!B27" display="Customers!B27" xr:uid="{8EF0BC5F-5339-4FEB-8DAE-6B961494A332}"/>
    <hyperlink ref="D24" location="Customers!B9" display="Customers!B9" xr:uid="{6441FC19-712A-44DE-BC62-B2114590F0F7}"/>
    <hyperlink ref="D14" location="Operations!B18" display="Operations!B18" xr:uid="{F6AC1E38-6E0B-4712-89C7-BF48CAC10D27}"/>
    <hyperlink ref="D13" location="Operations!B7" display="Operations!B7" xr:uid="{E947D142-4EF5-47DE-9CEF-A731D3AB294F}"/>
    <hyperlink ref="D12" location="'Installed Capacity'!B62" display="'Installed Capacity'!B62" xr:uid="{89025754-D503-4234-B3E4-130CBB364BA8}"/>
    <hyperlink ref="D11" location="'Installed Capacity'!B39" display="'Installed Capacity'!B39" xr:uid="{24833177-916A-466D-B9C2-DD43CFD3E239}"/>
    <hyperlink ref="D10" location="'Installed Capacity'!B24" display="'Installed Capacity'!B24" xr:uid="{34EFBFF7-0B93-4D77-93DC-0A8BCBBAF920}"/>
    <hyperlink ref="D9" location="'Installed Capacity'!B5" display="'Installed Capacity'!B5" xr:uid="{36CD02A9-6652-4E3E-9FF2-B4D61334E84B}"/>
    <hyperlink ref="D8" location="'Electricity Generation'!B13" display="'Electricity Generation'!B13" xr:uid="{12B3BEA8-B0A5-4620-A493-7717E5D8C6B9}"/>
    <hyperlink ref="D7" location="'Electricity Generation'!B3" display="'Electricity Generation'!B3" xr:uid="{0DA44A26-56C9-4596-9189-DD910E785F3E}"/>
    <hyperlink ref="D22" location="Operations!B78" display="Operations!B78" xr:uid="{B3FF397A-7DF4-45A3-AE8B-BB026EAD04FA}"/>
    <hyperlink ref="D15" location="Operations!B22" display="Operations!B22" xr:uid="{FA2CEB42-F9F8-43DB-B4E8-38C26B4B90CA}"/>
    <hyperlink ref="D16" location="Operations!B34" display="Operations!B34" xr:uid="{CD4FE6A4-BA12-47FA-B8F5-9321F5F61907}"/>
  </hyperlinks>
  <pageMargins left="0.511811024" right="0.511811024" top="0.78740157499999996" bottom="0.78740157499999996" header="0.31496062000000002" footer="0.31496062000000002"/>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A6DABF-0610-4197-AB48-B70D04C07131}">
  <sheetPr>
    <tabColor rgb="FFF5F5F5"/>
  </sheetPr>
  <dimension ref="A1:Y33"/>
  <sheetViews>
    <sheetView showGridLines="0" zoomScale="50" zoomScaleNormal="50" workbookViewId="0">
      <selection activeCell="W15" sqref="W15"/>
    </sheetView>
  </sheetViews>
  <sheetFormatPr defaultColWidth="9.1796875" defaultRowHeight="16" customHeight="1" x14ac:dyDescent="0.35"/>
  <cols>
    <col min="1" max="1" width="3.54296875" style="198" customWidth="1"/>
    <col min="2" max="2" width="28.453125" style="200" customWidth="1"/>
    <col min="3" max="3" width="13.81640625" style="199" customWidth="1"/>
    <col min="4" max="4" width="6.1796875" style="199" customWidth="1"/>
    <col min="5" max="5" width="13.81640625" style="198" customWidth="1"/>
    <col min="6" max="6" width="6.1796875" style="198" customWidth="1"/>
    <col min="7" max="7" width="14.81640625" style="198" customWidth="1"/>
    <col min="8" max="8" width="6.1796875" style="198" customWidth="1"/>
    <col min="9" max="9" width="13.81640625" style="198" customWidth="1"/>
    <col min="10" max="10" width="6.1796875" style="198" customWidth="1"/>
    <col min="11" max="11" width="13.81640625" style="198" customWidth="1"/>
    <col min="12" max="12" width="6.1796875" style="198" customWidth="1"/>
    <col min="13" max="13" width="13.81640625" style="198" customWidth="1"/>
    <col min="14" max="14" width="6.1796875" style="198" customWidth="1"/>
    <col min="15" max="15" width="13.81640625" style="198" customWidth="1"/>
    <col min="16" max="16" width="6.1796875" style="198" customWidth="1"/>
    <col min="17" max="17" width="13.81640625" style="198" customWidth="1"/>
    <col min="18" max="18" width="6.1796875" style="198" customWidth="1"/>
    <col min="19" max="19" width="21.81640625" style="198" customWidth="1"/>
    <col min="20" max="20" width="4.54296875" style="4" customWidth="1"/>
    <col min="21" max="21" width="10" style="4" bestFit="1" customWidth="1"/>
    <col min="22" max="22" width="11" style="4" bestFit="1" customWidth="1"/>
    <col min="23" max="23" width="10" style="4" bestFit="1" customWidth="1"/>
    <col min="24" max="24" width="11" style="4" bestFit="1" customWidth="1"/>
    <col min="25" max="25" width="10" style="4" bestFit="1" customWidth="1"/>
    <col min="26" max="26" width="9" style="4" bestFit="1" customWidth="1"/>
    <col min="27" max="27" width="8.81640625" style="4" bestFit="1" customWidth="1"/>
    <col min="28" max="16384" width="9.1796875" style="4"/>
  </cols>
  <sheetData>
    <row r="1" spans="1:25" ht="72.650000000000006" customHeight="1" x14ac:dyDescent="0.35">
      <c r="A1" s="1"/>
      <c r="B1" s="2"/>
      <c r="C1" s="3"/>
      <c r="D1" s="3"/>
      <c r="E1" s="1"/>
      <c r="F1" s="1"/>
      <c r="G1" s="1"/>
      <c r="H1" s="1"/>
      <c r="I1" s="1"/>
      <c r="J1" s="1"/>
      <c r="K1" s="1"/>
      <c r="L1" s="1"/>
      <c r="M1" s="1"/>
      <c r="N1" s="1"/>
      <c r="O1" s="1"/>
      <c r="P1" s="1"/>
      <c r="Q1" s="1"/>
      <c r="R1" s="1"/>
      <c r="S1" s="1"/>
    </row>
    <row r="2" spans="1:25" ht="22" customHeight="1" x14ac:dyDescent="0.35">
      <c r="A2" s="1"/>
      <c r="B2" s="2"/>
      <c r="C2" s="3"/>
      <c r="D2" s="3"/>
      <c r="E2" s="1"/>
      <c r="F2" s="1"/>
      <c r="G2" s="1"/>
      <c r="H2" s="1"/>
      <c r="I2" s="1"/>
      <c r="J2" s="1"/>
      <c r="K2" s="1"/>
      <c r="L2" s="1"/>
      <c r="M2" s="1"/>
      <c r="N2" s="1"/>
      <c r="O2" s="1"/>
      <c r="P2" s="1"/>
      <c r="Q2" s="1"/>
      <c r="R2" s="1"/>
      <c r="S2" s="1"/>
    </row>
    <row r="3" spans="1:25" s="8" customFormat="1" ht="18" customHeight="1" x14ac:dyDescent="0.35">
      <c r="A3" s="7"/>
      <c r="B3" s="850" t="s">
        <v>24</v>
      </c>
      <c r="C3" s="850"/>
      <c r="D3" s="850"/>
      <c r="E3" s="850"/>
      <c r="F3" s="850"/>
      <c r="G3" s="850"/>
      <c r="H3" s="850"/>
      <c r="I3" s="850"/>
      <c r="J3" s="850"/>
      <c r="K3" s="850"/>
      <c r="L3" s="850"/>
      <c r="M3" s="850"/>
      <c r="N3" s="850"/>
      <c r="O3" s="850"/>
      <c r="P3" s="850"/>
      <c r="Q3" s="850"/>
      <c r="R3" s="850"/>
      <c r="S3" s="851"/>
    </row>
    <row r="4" spans="1:25" s="8" customFormat="1" ht="16" customHeight="1" x14ac:dyDescent="0.35">
      <c r="A4" s="7"/>
      <c r="B4" s="854" t="s">
        <v>25</v>
      </c>
      <c r="C4" s="852">
        <v>2020</v>
      </c>
      <c r="D4" s="852"/>
      <c r="E4" s="852"/>
      <c r="F4" s="852"/>
      <c r="G4" s="852">
        <v>2021</v>
      </c>
      <c r="H4" s="852"/>
      <c r="I4" s="852"/>
      <c r="J4" s="852"/>
      <c r="K4" s="852">
        <v>2022</v>
      </c>
      <c r="L4" s="852"/>
      <c r="M4" s="852"/>
      <c r="N4" s="852"/>
      <c r="O4" s="852">
        <v>2023</v>
      </c>
      <c r="P4" s="852"/>
      <c r="Q4" s="852"/>
      <c r="R4" s="853"/>
      <c r="S4" s="845" t="s">
        <v>17</v>
      </c>
    </row>
    <row r="5" spans="1:25" s="8" customFormat="1" ht="14.5" x14ac:dyDescent="0.35">
      <c r="A5" s="7"/>
      <c r="B5" s="855"/>
      <c r="C5" s="846" t="s">
        <v>26</v>
      </c>
      <c r="D5" s="846"/>
      <c r="E5" s="846" t="s">
        <v>27</v>
      </c>
      <c r="F5" s="846"/>
      <c r="G5" s="846" t="s">
        <v>26</v>
      </c>
      <c r="H5" s="846"/>
      <c r="I5" s="846" t="s">
        <v>27</v>
      </c>
      <c r="J5" s="846"/>
      <c r="K5" s="846" t="s">
        <v>26</v>
      </c>
      <c r="L5" s="846"/>
      <c r="M5" s="846" t="s">
        <v>27</v>
      </c>
      <c r="N5" s="846"/>
      <c r="O5" s="846" t="s">
        <v>26</v>
      </c>
      <c r="P5" s="846"/>
      <c r="Q5" s="846" t="s">
        <v>27</v>
      </c>
      <c r="R5" s="847"/>
      <c r="S5" s="845"/>
    </row>
    <row r="6" spans="1:25" s="8" customFormat="1" ht="16" customHeight="1" x14ac:dyDescent="0.35">
      <c r="A6" s="7"/>
      <c r="B6" s="855"/>
      <c r="C6" s="139" t="s">
        <v>28</v>
      </c>
      <c r="D6" s="139" t="s">
        <v>29</v>
      </c>
      <c r="E6" s="139" t="s">
        <v>28</v>
      </c>
      <c r="F6" s="139" t="s">
        <v>29</v>
      </c>
      <c r="G6" s="139" t="s">
        <v>28</v>
      </c>
      <c r="H6" s="139" t="s">
        <v>29</v>
      </c>
      <c r="I6" s="139" t="s">
        <v>28</v>
      </c>
      <c r="J6" s="139" t="s">
        <v>29</v>
      </c>
      <c r="K6" s="139" t="s">
        <v>28</v>
      </c>
      <c r="L6" s="139" t="s">
        <v>29</v>
      </c>
      <c r="M6" s="139" t="s">
        <v>28</v>
      </c>
      <c r="N6" s="139" t="s">
        <v>29</v>
      </c>
      <c r="O6" s="139" t="s">
        <v>28</v>
      </c>
      <c r="P6" s="139" t="s">
        <v>29</v>
      </c>
      <c r="Q6" s="139" t="s">
        <v>28</v>
      </c>
      <c r="R6" s="140" t="s">
        <v>29</v>
      </c>
      <c r="S6" s="845"/>
    </row>
    <row r="7" spans="1:25" s="8" customFormat="1" ht="16" customHeight="1" x14ac:dyDescent="0.3">
      <c r="A7" s="7"/>
      <c r="B7" s="141" t="s">
        <v>30</v>
      </c>
      <c r="C7" s="142">
        <v>21345167</v>
      </c>
      <c r="D7" s="143">
        <f>C7*100/C$11</f>
        <v>18.470288884220611</v>
      </c>
      <c r="E7" s="144">
        <v>12015913</v>
      </c>
      <c r="F7" s="143">
        <f>E7*100/E$11</f>
        <v>15.963425052040266</v>
      </c>
      <c r="G7" s="145">
        <v>15210414.65</v>
      </c>
      <c r="H7" s="143">
        <f>G7*100/G$11</f>
        <v>13.959161113762036</v>
      </c>
      <c r="I7" s="144">
        <v>9339043.4000000004</v>
      </c>
      <c r="J7" s="143">
        <f>I7*100/I$11</f>
        <v>12.581259314268214</v>
      </c>
      <c r="K7" s="144">
        <v>15006826</v>
      </c>
      <c r="L7" s="143">
        <f>K7*100/K$11</f>
        <v>14.18781279883374</v>
      </c>
      <c r="M7" s="144">
        <v>9390077</v>
      </c>
      <c r="N7" s="146">
        <f>M7*100/M$11</f>
        <v>12.062693995497094</v>
      </c>
      <c r="O7" s="147">
        <v>14059218</v>
      </c>
      <c r="P7" s="146">
        <f>O7*100/O$11</f>
        <v>13.359582032776318</v>
      </c>
      <c r="Q7" s="148">
        <v>7994964</v>
      </c>
      <c r="R7" s="149">
        <f>Q7*100/Q$11</f>
        <v>11.026897752130221</v>
      </c>
      <c r="S7" s="843" t="s">
        <v>31</v>
      </c>
    </row>
    <row r="8" spans="1:25" s="8" customFormat="1" ht="16" customHeight="1" x14ac:dyDescent="0.35">
      <c r="A8" s="7"/>
      <c r="B8" s="141" t="s">
        <v>32</v>
      </c>
      <c r="C8" s="142">
        <v>14111736.68</v>
      </c>
      <c r="D8" s="146">
        <f t="shared" ref="D8:F10" si="0">C8*100/C$11</f>
        <v>12.211094583502311</v>
      </c>
      <c r="E8" s="144">
        <v>10419579.68</v>
      </c>
      <c r="F8" s="143">
        <f t="shared" si="0"/>
        <v>13.842658422663488</v>
      </c>
      <c r="G8" s="145">
        <v>15758167.52</v>
      </c>
      <c r="H8" s="143">
        <f t="shared" ref="H8" si="1">G8*100/G$11</f>
        <v>14.461854218374773</v>
      </c>
      <c r="I8" s="144">
        <v>12855245.07</v>
      </c>
      <c r="J8" s="143">
        <f t="shared" ref="J8" si="2">I8*100/I$11</f>
        <v>17.31817326966679</v>
      </c>
      <c r="K8" s="144">
        <v>19145120</v>
      </c>
      <c r="L8" s="143">
        <f t="shared" ref="L8" si="3">K8*100/K$11</f>
        <v>18.100255082001205</v>
      </c>
      <c r="M8" s="144">
        <v>16202562</v>
      </c>
      <c r="N8" s="146">
        <f t="shared" ref="N8" si="4">M8*100/M$11</f>
        <v>20.814158110638431</v>
      </c>
      <c r="O8" s="142">
        <v>15423916</v>
      </c>
      <c r="P8" s="146">
        <f t="shared" ref="P8" si="5">O8*100/O$11</f>
        <v>14.656367876837187</v>
      </c>
      <c r="Q8" s="142">
        <v>12436833</v>
      </c>
      <c r="R8" s="149">
        <f t="shared" ref="R8" si="6">Q8*100/Q$11</f>
        <v>17.15325870777141</v>
      </c>
      <c r="S8" s="843"/>
    </row>
    <row r="9" spans="1:25" s="8" customFormat="1" ht="16" customHeight="1" x14ac:dyDescent="0.3">
      <c r="A9" s="7"/>
      <c r="B9" s="141" t="s">
        <v>33</v>
      </c>
      <c r="C9" s="142">
        <v>48925324</v>
      </c>
      <c r="D9" s="143">
        <f t="shared" si="0"/>
        <v>42.335806884719709</v>
      </c>
      <c r="E9" s="144">
        <v>29568184</v>
      </c>
      <c r="F9" s="146">
        <f t="shared" si="0"/>
        <v>39.282032851680611</v>
      </c>
      <c r="G9" s="145">
        <v>42947327.200000003</v>
      </c>
      <c r="H9" s="143">
        <f t="shared" ref="H9" si="7">G9*100/G$11</f>
        <v>39.414353493003212</v>
      </c>
      <c r="I9" s="144">
        <v>26608616.780000001</v>
      </c>
      <c r="J9" s="143">
        <f t="shared" ref="J9" si="8">I9*100/I$11</f>
        <v>35.846273902439357</v>
      </c>
      <c r="K9" s="144">
        <v>37401552</v>
      </c>
      <c r="L9" s="143">
        <f t="shared" ref="L9" si="9">K9*100/K$11</f>
        <v>35.360323239694104</v>
      </c>
      <c r="M9" s="144">
        <v>28791840</v>
      </c>
      <c r="N9" s="146">
        <f t="shared" ref="N9" si="10">M9*100/M$11</f>
        <v>36.986614219171265</v>
      </c>
      <c r="O9" s="147">
        <v>41145206</v>
      </c>
      <c r="P9" s="146">
        <f t="shared" ref="P9" si="11">O9*100/O$11</f>
        <v>39.09767632968493</v>
      </c>
      <c r="Q9" s="148">
        <v>29362345</v>
      </c>
      <c r="R9" s="149">
        <f t="shared" ref="R9" si="12">Q9*100/Q$11</f>
        <v>40.497440148294856</v>
      </c>
      <c r="S9" s="843"/>
    </row>
    <row r="10" spans="1:25" s="8" customFormat="1" ht="16" customHeight="1" x14ac:dyDescent="0.35">
      <c r="A10" s="7"/>
      <c r="B10" s="150" t="s">
        <v>34</v>
      </c>
      <c r="C10" s="151">
        <v>31182651.32</v>
      </c>
      <c r="D10" s="152">
        <f t="shared" si="0"/>
        <v>26.982809647557367</v>
      </c>
      <c r="E10" s="153">
        <v>23267845.32</v>
      </c>
      <c r="F10" s="154">
        <f t="shared" si="0"/>
        <v>30.911883673615634</v>
      </c>
      <c r="G10" s="155">
        <v>35047763.490000002</v>
      </c>
      <c r="H10" s="152">
        <f t="shared" ref="H10" si="13">G10*100/G$11</f>
        <v>32.16463117485997</v>
      </c>
      <c r="I10" s="153">
        <v>25426892.949999999</v>
      </c>
      <c r="J10" s="152">
        <f t="shared" ref="J10" si="14">I10*100/I$11</f>
        <v>34.254293513625633</v>
      </c>
      <c r="K10" s="153">
        <v>34219155</v>
      </c>
      <c r="L10" s="152">
        <f t="shared" ref="L10" si="15">K10*100/K$11</f>
        <v>32.351608879470952</v>
      </c>
      <c r="M10" s="153">
        <v>23459467</v>
      </c>
      <c r="N10" s="154">
        <f t="shared" ref="N10" si="16">M10*100/M$11</f>
        <v>30.136533674693212</v>
      </c>
      <c r="O10" s="151">
        <v>34608620</v>
      </c>
      <c r="P10" s="154">
        <f t="shared" ref="P10" si="17">O10*100/O$11</f>
        <v>32.886373760701566</v>
      </c>
      <c r="Q10" s="151">
        <v>22710058</v>
      </c>
      <c r="R10" s="156">
        <f t="shared" ref="R10" si="18">Q10*100/Q$11</f>
        <v>31.322403391803508</v>
      </c>
      <c r="S10" s="843"/>
    </row>
    <row r="11" spans="1:25" s="8" customFormat="1" ht="16" customHeight="1" x14ac:dyDescent="0.35">
      <c r="A11" s="7"/>
      <c r="B11" s="157" t="s">
        <v>35</v>
      </c>
      <c r="C11" s="158">
        <f>SUM(C7:C10)</f>
        <v>115564879</v>
      </c>
      <c r="D11" s="88"/>
      <c r="E11" s="158">
        <f>SUM(E7:E10)</f>
        <v>75271522</v>
      </c>
      <c r="F11" s="159"/>
      <c r="G11" s="158">
        <f>SUM(G7:G10)</f>
        <v>108963672.86000001</v>
      </c>
      <c r="H11" s="159"/>
      <c r="I11" s="158">
        <f>SUM(I7:I10)</f>
        <v>74229798.200000003</v>
      </c>
      <c r="J11" s="159"/>
      <c r="K11" s="158">
        <f>SUM(K7:K10)</f>
        <v>105772653</v>
      </c>
      <c r="L11" s="160" t="s">
        <v>20</v>
      </c>
      <c r="M11" s="158">
        <f>SUM(M7:M10)</f>
        <v>77843946</v>
      </c>
      <c r="N11" s="160" t="s">
        <v>20</v>
      </c>
      <c r="O11" s="158">
        <f>SUM(O7:O10)</f>
        <v>105236960</v>
      </c>
      <c r="P11" s="159"/>
      <c r="Q11" s="158">
        <f>SUM(Q7:Q10)</f>
        <v>72504200</v>
      </c>
      <c r="R11" s="161"/>
      <c r="S11" s="844"/>
    </row>
    <row r="12" spans="1:25" s="8" customFormat="1" ht="16" customHeight="1" x14ac:dyDescent="0.35">
      <c r="A12" s="7"/>
      <c r="B12" s="2"/>
      <c r="C12" s="162"/>
      <c r="D12" s="162"/>
      <c r="E12" s="7"/>
      <c r="F12" s="7"/>
      <c r="G12" s="7"/>
      <c r="H12" s="7"/>
      <c r="I12" s="7"/>
      <c r="J12" s="7"/>
      <c r="K12" s="163"/>
      <c r="L12" s="163"/>
      <c r="M12" s="7"/>
      <c r="N12" s="7"/>
      <c r="O12" s="7"/>
      <c r="P12" s="7"/>
      <c r="Q12" s="7"/>
      <c r="R12" s="7"/>
      <c r="S12" s="7"/>
    </row>
    <row r="13" spans="1:25" s="8" customFormat="1" ht="18" customHeight="1" x14ac:dyDescent="0.35">
      <c r="A13" s="164"/>
      <c r="B13" s="848" t="s">
        <v>36</v>
      </c>
      <c r="C13" s="848"/>
      <c r="D13" s="848"/>
      <c r="E13" s="848"/>
      <c r="F13" s="848"/>
      <c r="G13" s="848"/>
      <c r="H13" s="848"/>
      <c r="I13" s="848"/>
      <c r="J13" s="848"/>
      <c r="K13" s="848"/>
      <c r="L13" s="848"/>
      <c r="M13" s="848"/>
      <c r="N13" s="848"/>
      <c r="O13" s="848"/>
      <c r="P13" s="848"/>
      <c r="Q13" s="848"/>
      <c r="R13" s="848"/>
      <c r="S13" s="849"/>
    </row>
    <row r="14" spans="1:25" s="8" customFormat="1" ht="16" customHeight="1" x14ac:dyDescent="0.35">
      <c r="A14" s="165"/>
      <c r="B14" s="854" t="s">
        <v>37</v>
      </c>
      <c r="C14" s="852">
        <v>2020</v>
      </c>
      <c r="D14" s="852"/>
      <c r="E14" s="852"/>
      <c r="F14" s="852"/>
      <c r="G14" s="852">
        <v>2021</v>
      </c>
      <c r="H14" s="852"/>
      <c r="I14" s="852"/>
      <c r="J14" s="852"/>
      <c r="K14" s="852">
        <v>2022</v>
      </c>
      <c r="L14" s="852"/>
      <c r="M14" s="852"/>
      <c r="N14" s="852"/>
      <c r="O14" s="852">
        <v>2023</v>
      </c>
      <c r="P14" s="852"/>
      <c r="Q14" s="852"/>
      <c r="R14" s="853"/>
      <c r="S14" s="845" t="s">
        <v>17</v>
      </c>
      <c r="U14" s="166"/>
      <c r="V14" s="166"/>
      <c r="W14" s="166"/>
      <c r="X14" s="166"/>
      <c r="Y14" s="166"/>
    </row>
    <row r="15" spans="1:25" s="8" customFormat="1" ht="14.5" x14ac:dyDescent="0.35">
      <c r="A15" s="165"/>
      <c r="B15" s="855"/>
      <c r="C15" s="846" t="s">
        <v>26</v>
      </c>
      <c r="D15" s="846"/>
      <c r="E15" s="846" t="s">
        <v>27</v>
      </c>
      <c r="F15" s="846"/>
      <c r="G15" s="846" t="s">
        <v>26</v>
      </c>
      <c r="H15" s="846"/>
      <c r="I15" s="846" t="s">
        <v>27</v>
      </c>
      <c r="J15" s="846"/>
      <c r="K15" s="846" t="s">
        <v>26</v>
      </c>
      <c r="L15" s="846"/>
      <c r="M15" s="846" t="s">
        <v>27</v>
      </c>
      <c r="N15" s="846"/>
      <c r="O15" s="846" t="s">
        <v>26</v>
      </c>
      <c r="P15" s="846"/>
      <c r="Q15" s="846" t="s">
        <v>27</v>
      </c>
      <c r="R15" s="847"/>
      <c r="S15" s="845"/>
    </row>
    <row r="16" spans="1:25" s="8" customFormat="1" ht="16" customHeight="1" x14ac:dyDescent="0.35">
      <c r="A16" s="165"/>
      <c r="B16" s="855"/>
      <c r="C16" s="139" t="s">
        <v>28</v>
      </c>
      <c r="D16" s="139" t="s">
        <v>29</v>
      </c>
      <c r="E16" s="139" t="s">
        <v>28</v>
      </c>
      <c r="F16" s="139" t="s">
        <v>29</v>
      </c>
      <c r="G16" s="139" t="s">
        <v>28</v>
      </c>
      <c r="H16" s="139" t="s">
        <v>29</v>
      </c>
      <c r="I16" s="139" t="s">
        <v>28</v>
      </c>
      <c r="J16" s="139" t="s">
        <v>29</v>
      </c>
      <c r="K16" s="139" t="s">
        <v>28</v>
      </c>
      <c r="L16" s="139" t="s">
        <v>29</v>
      </c>
      <c r="M16" s="139" t="s">
        <v>28</v>
      </c>
      <c r="N16" s="139" t="s">
        <v>29</v>
      </c>
      <c r="O16" s="139" t="s">
        <v>28</v>
      </c>
      <c r="P16" s="139" t="s">
        <v>29</v>
      </c>
      <c r="Q16" s="139" t="s">
        <v>28</v>
      </c>
      <c r="R16" s="140" t="s">
        <v>29</v>
      </c>
      <c r="S16" s="845"/>
    </row>
    <row r="17" spans="1:19" s="8" customFormat="1" ht="29.5" customHeight="1" x14ac:dyDescent="0.35">
      <c r="A17" s="165"/>
      <c r="B17" s="167" t="s">
        <v>38</v>
      </c>
      <c r="C17" s="168">
        <v>52835240</v>
      </c>
      <c r="D17" s="819">
        <f t="shared" ref="D17:D25" si="19">C17*100/$C$26</f>
        <v>45.719115456514395</v>
      </c>
      <c r="E17" s="169">
        <v>32927070</v>
      </c>
      <c r="F17" s="819">
        <f t="shared" ref="F17:F25" si="20">E17*100/$E$26</f>
        <v>43.744392467578905</v>
      </c>
      <c r="G17" s="170">
        <v>44937416.689999998</v>
      </c>
      <c r="H17" s="171">
        <f>G17*100/$G$26</f>
        <v>41.240732352710751</v>
      </c>
      <c r="I17" s="170">
        <v>31111059</v>
      </c>
      <c r="J17" s="171">
        <f>I17*100/$I$26</f>
        <v>41.911818434105982</v>
      </c>
      <c r="K17" s="170">
        <v>36627337</v>
      </c>
      <c r="L17" s="172">
        <f>K17*100/$K$26</f>
        <v>34.628361831862158</v>
      </c>
      <c r="M17" s="170">
        <v>29060880</v>
      </c>
      <c r="N17" s="172">
        <f>M17*100/$M$26</f>
        <v>37.332228764456517</v>
      </c>
      <c r="O17" s="173">
        <v>29577128</v>
      </c>
      <c r="P17" s="174">
        <f>(O17*100)/$O$26</f>
        <v>28.10526653218454</v>
      </c>
      <c r="Q17" s="173">
        <v>22503563</v>
      </c>
      <c r="R17" s="175">
        <f>(Q17*100)/$Q$26</f>
        <v>31.037599149780121</v>
      </c>
      <c r="S17" s="843" t="s">
        <v>31</v>
      </c>
    </row>
    <row r="18" spans="1:19" s="8" customFormat="1" ht="16" customHeight="1" x14ac:dyDescent="0.35">
      <c r="A18" s="165"/>
      <c r="B18" s="176" t="s">
        <v>39</v>
      </c>
      <c r="C18" s="177">
        <v>3962914</v>
      </c>
      <c r="D18" s="819">
        <f t="shared" si="19"/>
        <v>3.4291681595510357</v>
      </c>
      <c r="E18" s="178">
        <v>3923285</v>
      </c>
      <c r="F18" s="180">
        <f t="shared" si="20"/>
        <v>5.2121770568157242</v>
      </c>
      <c r="G18" s="179">
        <v>4030322.87</v>
      </c>
      <c r="H18" s="171">
        <f>G18*100/$G$26</f>
        <v>3.6987766324731082</v>
      </c>
      <c r="I18" s="179">
        <v>3990020</v>
      </c>
      <c r="J18" s="171">
        <f>I18*100/$I$26</f>
        <v>5.3752266609905996</v>
      </c>
      <c r="K18" s="179">
        <v>3883646</v>
      </c>
      <c r="L18" s="172">
        <f>K18*100/$K$26</f>
        <v>3.6716919637063468</v>
      </c>
      <c r="M18" s="179">
        <v>3844811</v>
      </c>
      <c r="N18" s="172">
        <f>M18*100/$M$26</f>
        <v>4.9391265442787295</v>
      </c>
      <c r="O18" s="173">
        <v>3224492</v>
      </c>
      <c r="P18" s="174">
        <f>(O18*100)/$O$26</f>
        <v>3.0640299859708078</v>
      </c>
      <c r="Q18" s="173">
        <v>3192247</v>
      </c>
      <c r="R18" s="175">
        <f>(Q18*100)/$Q$26</f>
        <v>4.4028442417357709</v>
      </c>
      <c r="S18" s="843"/>
    </row>
    <row r="19" spans="1:19" s="8" customFormat="1" ht="16" customHeight="1" x14ac:dyDescent="0.35">
      <c r="A19" s="165"/>
      <c r="B19" s="176" t="s">
        <v>40</v>
      </c>
      <c r="C19" s="177">
        <v>28717579</v>
      </c>
      <c r="D19" s="819">
        <f t="shared" si="19"/>
        <v>24.849746304409198</v>
      </c>
      <c r="E19" s="178">
        <v>21053934</v>
      </c>
      <c r="F19" s="819">
        <f t="shared" si="20"/>
        <v>27.970650042123502</v>
      </c>
      <c r="G19" s="179">
        <v>29589257.41</v>
      </c>
      <c r="H19" s="171">
        <f>G19*100/$G$26</f>
        <v>27.155157889457072</v>
      </c>
      <c r="I19" s="179">
        <v>21090357</v>
      </c>
      <c r="J19" s="171">
        <f>I19*100/$I$26</f>
        <v>28.412250874985517</v>
      </c>
      <c r="K19" s="179">
        <v>31771201</v>
      </c>
      <c r="L19" s="172">
        <f>K19*100/$K$26</f>
        <v>30.037254525515209</v>
      </c>
      <c r="M19" s="179">
        <v>23394352</v>
      </c>
      <c r="N19" s="172">
        <f>M19*100/$M$26</f>
        <v>30.05288555130543</v>
      </c>
      <c r="O19" s="173">
        <v>32094931</v>
      </c>
      <c r="P19" s="174">
        <f>(O19*100)/$O$26</f>
        <v>30.497774837606684</v>
      </c>
      <c r="Q19" s="173">
        <v>22310888</v>
      </c>
      <c r="R19" s="175">
        <f>(Q19*100)/$Q$26</f>
        <v>30.771855924310277</v>
      </c>
      <c r="S19" s="843"/>
    </row>
    <row r="20" spans="1:19" s="8" customFormat="1" ht="16" customHeight="1" x14ac:dyDescent="0.35">
      <c r="A20" s="165"/>
      <c r="B20" s="167" t="s">
        <v>41</v>
      </c>
      <c r="C20" s="177">
        <v>24638</v>
      </c>
      <c r="D20" s="180">
        <f t="shared" si="19"/>
        <v>2.1319626193003035E-2</v>
      </c>
      <c r="E20" s="178">
        <v>12072</v>
      </c>
      <c r="F20" s="180">
        <f t="shared" si="20"/>
        <v>1.6037937960122553E-2</v>
      </c>
      <c r="G20" s="179" t="s">
        <v>42</v>
      </c>
      <c r="H20" s="171"/>
      <c r="I20" s="179" t="s">
        <v>42</v>
      </c>
      <c r="J20" s="171"/>
      <c r="K20" s="179" t="s">
        <v>20</v>
      </c>
      <c r="L20" s="172"/>
      <c r="M20" s="179" t="s">
        <v>20</v>
      </c>
      <c r="N20" s="172"/>
      <c r="O20" s="181" t="s">
        <v>43</v>
      </c>
      <c r="P20" s="174" t="s">
        <v>43</v>
      </c>
      <c r="Q20" s="181" t="s">
        <v>44</v>
      </c>
      <c r="R20" s="175" t="s">
        <v>44</v>
      </c>
      <c r="S20" s="843"/>
    </row>
    <row r="21" spans="1:19" s="8" customFormat="1" ht="16" customHeight="1" x14ac:dyDescent="0.35">
      <c r="A21" s="165"/>
      <c r="B21" s="176" t="s">
        <v>45</v>
      </c>
      <c r="C21" s="182">
        <v>18937819</v>
      </c>
      <c r="D21" s="819">
        <f t="shared" si="19"/>
        <v>16.387175176181124</v>
      </c>
      <c r="E21" s="183">
        <v>11271943</v>
      </c>
      <c r="F21" s="819">
        <f t="shared" si="20"/>
        <v>14.975043283966013</v>
      </c>
      <c r="G21" s="179">
        <v>16248373.34</v>
      </c>
      <c r="H21" s="171">
        <f>G21*100/$G$26</f>
        <v>14.911734261550869</v>
      </c>
      <c r="I21" s="179">
        <v>9820050</v>
      </c>
      <c r="J21" s="171">
        <f>I21*100/$I$26</f>
        <v>13.229255635876697</v>
      </c>
      <c r="K21" s="179">
        <v>17850754</v>
      </c>
      <c r="L21" s="172">
        <f>K21*100/$K$26</f>
        <v>16.876530458208322</v>
      </c>
      <c r="M21" s="179">
        <v>12630564</v>
      </c>
      <c r="N21" s="172">
        <f>M21*100/$M$26</f>
        <v>16.225492988240859</v>
      </c>
      <c r="O21" s="173">
        <v>21520878</v>
      </c>
      <c r="P21" s="174">
        <f>(O21*100)/$O$26</f>
        <v>20.449923745017657</v>
      </c>
      <c r="Q21" s="173">
        <v>14376908</v>
      </c>
      <c r="R21" s="175">
        <f>(Q21*100)/$Q$26</f>
        <v>19.829069179723543</v>
      </c>
      <c r="S21" s="843"/>
    </row>
    <row r="22" spans="1:19" s="8" customFormat="1" ht="16" customHeight="1" x14ac:dyDescent="0.35">
      <c r="A22" s="165"/>
      <c r="B22" s="176" t="s">
        <v>46</v>
      </c>
      <c r="C22" s="184">
        <v>5529322</v>
      </c>
      <c r="D22" s="819">
        <f t="shared" si="19"/>
        <v>4.7846041943643121</v>
      </c>
      <c r="E22" s="179">
        <v>4017088</v>
      </c>
      <c r="F22" s="180">
        <f t="shared" si="20"/>
        <v>5.3367965643102044</v>
      </c>
      <c r="G22" s="179">
        <v>8634709.3200000003</v>
      </c>
      <c r="H22" s="171">
        <f>G22*100/$G$26</f>
        <v>7.9243926829648172</v>
      </c>
      <c r="I22" s="179">
        <v>5718910</v>
      </c>
      <c r="J22" s="171">
        <f>I22*100/$I$26</f>
        <v>7.7043316835017741</v>
      </c>
      <c r="K22" s="179">
        <v>8743257</v>
      </c>
      <c r="L22" s="172">
        <f>K22*100/$K$26</f>
        <v>8.266084618299212</v>
      </c>
      <c r="M22" s="179">
        <v>5481614</v>
      </c>
      <c r="N22" s="172">
        <f>M22*100/$M$26</f>
        <v>7.0417987289596038</v>
      </c>
      <c r="O22" s="173">
        <v>11103228</v>
      </c>
      <c r="P22" s="174">
        <f>(O22*100)/$O$26</f>
        <v>10.550692491428318</v>
      </c>
      <c r="Q22" s="173">
        <v>6580095</v>
      </c>
      <c r="R22" s="175">
        <f>(Q22*100)/$Q$26</f>
        <v>9.075467337215553</v>
      </c>
      <c r="S22" s="843"/>
    </row>
    <row r="23" spans="1:19" s="8" customFormat="1" ht="16" customHeight="1" x14ac:dyDescent="0.35">
      <c r="A23" s="165"/>
      <c r="B23" s="176" t="s">
        <v>47</v>
      </c>
      <c r="C23" s="184">
        <v>5485303</v>
      </c>
      <c r="D23" s="819">
        <f t="shared" si="19"/>
        <v>4.7465139019140397</v>
      </c>
      <c r="E23" s="179">
        <v>2008298</v>
      </c>
      <c r="F23" s="180">
        <f t="shared" si="20"/>
        <v>2.6680714653278832</v>
      </c>
      <c r="G23" s="179">
        <v>5433634.5599999996</v>
      </c>
      <c r="H23" s="171">
        <f>G23*100/$G$26</f>
        <v>4.9866477669880327</v>
      </c>
      <c r="I23" s="179">
        <v>2431845</v>
      </c>
      <c r="J23" s="171">
        <f>I23*100/$I$26</f>
        <v>3.2761033978267489</v>
      </c>
      <c r="K23" s="179">
        <v>6804349</v>
      </c>
      <c r="L23" s="172">
        <f>K23*100/$K$26</f>
        <v>6.43299454727679</v>
      </c>
      <c r="M23" s="179">
        <v>3340331</v>
      </c>
      <c r="N23" s="172">
        <f>M23*100/$M$26</f>
        <v>4.2910607332264474</v>
      </c>
      <c r="O23" s="173">
        <v>7624491.6500000032</v>
      </c>
      <c r="P23" s="174">
        <f>(O23*100)/$O$26</f>
        <v>7.2450702446723554</v>
      </c>
      <c r="Q23" s="173">
        <v>3449297</v>
      </c>
      <c r="R23" s="175">
        <f>(Q23*100)/$Q$26</f>
        <v>4.7573754269285766</v>
      </c>
      <c r="S23" s="843"/>
    </row>
    <row r="24" spans="1:19" s="8" customFormat="1" ht="16" customHeight="1" x14ac:dyDescent="0.35">
      <c r="A24" s="165"/>
      <c r="B24" s="176" t="s">
        <v>48</v>
      </c>
      <c r="C24" s="184">
        <v>43126</v>
      </c>
      <c r="D24" s="180">
        <f t="shared" si="19"/>
        <v>3.7317566328413376E-2</v>
      </c>
      <c r="E24" s="179">
        <v>28895</v>
      </c>
      <c r="F24" s="180">
        <f t="shared" si="20"/>
        <v>3.8387691961376841E-2</v>
      </c>
      <c r="G24" s="179">
        <v>67880</v>
      </c>
      <c r="H24" s="171">
        <f>G24*100/$G$26</f>
        <v>6.2295991142832331E-2</v>
      </c>
      <c r="I24" s="179">
        <v>45480</v>
      </c>
      <c r="J24" s="185">
        <f>I24*100/$I$26</f>
        <v>6.1269193773929066E-2</v>
      </c>
      <c r="K24" s="179">
        <v>71476</v>
      </c>
      <c r="L24" s="185">
        <f>K24*100/$K$26</f>
        <v>6.7575122654813247E-2</v>
      </c>
      <c r="M24" s="179">
        <v>70761</v>
      </c>
      <c r="N24" s="185">
        <f>M24*100/$M$26</f>
        <v>9.0901095892543776E-2</v>
      </c>
      <c r="O24" s="173">
        <v>60888</v>
      </c>
      <c r="P24" s="174">
        <f>(O24*100)/$O$26</f>
        <v>5.7857999891390816E-2</v>
      </c>
      <c r="Q24" s="173">
        <v>60279.119999999995</v>
      </c>
      <c r="R24" s="175">
        <f>(Q24*100)/$Q$26</f>
        <v>8.3138797338958903E-2</v>
      </c>
      <c r="S24" s="843"/>
    </row>
    <row r="25" spans="1:19" s="8" customFormat="1" ht="16" customHeight="1" x14ac:dyDescent="0.35">
      <c r="A25" s="165"/>
      <c r="B25" s="186" t="s">
        <v>49</v>
      </c>
      <c r="C25" s="187">
        <v>28937</v>
      </c>
      <c r="D25" s="820">
        <f t="shared" si="19"/>
        <v>2.503961454448124E-2</v>
      </c>
      <c r="E25" s="188">
        <v>28937</v>
      </c>
      <c r="F25" s="180">
        <f t="shared" si="20"/>
        <v>3.8443489956267923E-2</v>
      </c>
      <c r="G25" s="188">
        <v>22078.68</v>
      </c>
      <c r="H25" s="189">
        <f>G25*100/$G$26</f>
        <v>2.0262422712513693E-2</v>
      </c>
      <c r="I25" s="188">
        <v>22079</v>
      </c>
      <c r="J25" s="190">
        <f>I25*100/$I$26</f>
        <v>2.9744118938755056E-2</v>
      </c>
      <c r="K25" s="188">
        <v>20633</v>
      </c>
      <c r="L25" s="185">
        <f>K25*100/$K$26</f>
        <v>1.9506932477149835E-2</v>
      </c>
      <c r="M25" s="188">
        <v>20633</v>
      </c>
      <c r="N25" s="185">
        <f>M25*100/$M$26</f>
        <v>2.650559363987021E-2</v>
      </c>
      <c r="O25" s="191">
        <v>30923</v>
      </c>
      <c r="P25" s="192">
        <f>(O25*100)/$O$26</f>
        <v>2.9384163228246586E-2</v>
      </c>
      <c r="Q25" s="191">
        <v>30923</v>
      </c>
      <c r="R25" s="193">
        <f>(Q25*100)/$Q$26</f>
        <v>4.2649942967193717E-2</v>
      </c>
      <c r="S25" s="843"/>
    </row>
    <row r="26" spans="1:19" s="8" customFormat="1" ht="16" customHeight="1" x14ac:dyDescent="0.35">
      <c r="A26" s="165"/>
      <c r="B26" s="194" t="s">
        <v>35</v>
      </c>
      <c r="C26" s="158">
        <f>SUM(C17:C25)</f>
        <v>115564878</v>
      </c>
      <c r="D26" s="88"/>
      <c r="E26" s="158">
        <f>SUM(E17:E25)</f>
        <v>75271522</v>
      </c>
      <c r="F26" s="159"/>
      <c r="G26" s="158">
        <f>SUM(G17:G25)</f>
        <v>108963672.87</v>
      </c>
      <c r="H26" s="159"/>
      <c r="I26" s="158">
        <f>SUM(I17:I25)</f>
        <v>74229800</v>
      </c>
      <c r="J26" s="159"/>
      <c r="K26" s="158">
        <f>SUM(K17:K25)</f>
        <v>105772653</v>
      </c>
      <c r="L26" s="160" t="s">
        <v>20</v>
      </c>
      <c r="M26" s="158">
        <f>SUM(M17:M25)</f>
        <v>77843946</v>
      </c>
      <c r="N26" s="160" t="s">
        <v>20</v>
      </c>
      <c r="O26" s="158">
        <f>SUM(O17:O25)</f>
        <v>105236959.65000001</v>
      </c>
      <c r="P26" s="159" t="s">
        <v>50</v>
      </c>
      <c r="Q26" s="158">
        <f>SUM(Q17:Q25)</f>
        <v>72504200.120000005</v>
      </c>
      <c r="R26" s="161" t="s">
        <v>50</v>
      </c>
      <c r="S26" s="858"/>
    </row>
    <row r="27" spans="1:19" s="8" customFormat="1" ht="16" customHeight="1" x14ac:dyDescent="0.35">
      <c r="A27" s="7"/>
      <c r="B27" s="2"/>
      <c r="C27" s="196"/>
      <c r="D27" s="196"/>
      <c r="E27" s="7"/>
      <c r="F27" s="7"/>
      <c r="G27" s="7"/>
      <c r="H27" s="7"/>
      <c r="I27" s="7"/>
      <c r="J27" s="7"/>
      <c r="K27" s="7"/>
      <c r="L27" s="7"/>
      <c r="M27" s="7"/>
      <c r="N27" s="7"/>
      <c r="O27" s="7"/>
      <c r="P27" s="7"/>
      <c r="Q27" s="7"/>
      <c r="R27" s="7"/>
      <c r="S27" s="7"/>
    </row>
    <row r="28" spans="1:19" s="8" customFormat="1" ht="16" customHeight="1" x14ac:dyDescent="0.35">
      <c r="A28" s="7"/>
      <c r="B28" s="197"/>
      <c r="C28" s="196"/>
      <c r="D28" s="196"/>
      <c r="E28" s="7"/>
      <c r="F28" s="7"/>
      <c r="G28" s="7"/>
      <c r="H28" s="7"/>
      <c r="I28" s="7"/>
      <c r="J28" s="7"/>
      <c r="K28" s="7"/>
      <c r="L28" s="7"/>
      <c r="M28" s="7"/>
      <c r="N28" s="7"/>
      <c r="O28" s="7"/>
      <c r="P28" s="7"/>
      <c r="Q28" s="7"/>
      <c r="R28" s="7"/>
      <c r="S28" s="7"/>
    </row>
    <row r="29" spans="1:19" ht="245.15" customHeight="1" x14ac:dyDescent="0.35">
      <c r="A29" s="1"/>
      <c r="B29" s="857" t="s">
        <v>51</v>
      </c>
      <c r="C29" s="857"/>
      <c r="D29" s="857"/>
      <c r="E29" s="857"/>
      <c r="F29" s="857"/>
      <c r="G29" s="857"/>
      <c r="H29" s="857"/>
      <c r="I29" s="857"/>
      <c r="J29" s="857"/>
      <c r="K29" s="857"/>
      <c r="L29" s="857"/>
      <c r="M29" s="857"/>
      <c r="N29" s="857"/>
      <c r="O29" s="857"/>
      <c r="P29" s="857"/>
      <c r="Q29" s="857"/>
      <c r="R29" s="857"/>
      <c r="S29" s="857"/>
    </row>
    <row r="30" spans="1:19" ht="16" customHeight="1" x14ac:dyDescent="0.35">
      <c r="A30" s="1"/>
      <c r="B30" s="856"/>
      <c r="C30" s="856"/>
      <c r="D30" s="856"/>
      <c r="E30" s="856"/>
      <c r="F30" s="856"/>
      <c r="G30" s="856"/>
      <c r="H30" s="856"/>
      <c r="I30" s="856"/>
      <c r="J30" s="856"/>
      <c r="K30" s="856"/>
      <c r="L30" s="856"/>
      <c r="M30" s="856"/>
      <c r="N30" s="856"/>
      <c r="O30" s="856"/>
      <c r="P30" s="856"/>
      <c r="Q30" s="856"/>
      <c r="R30" s="856"/>
      <c r="S30" s="856"/>
    </row>
    <row r="31" spans="1:19" ht="16" customHeight="1" x14ac:dyDescent="0.35">
      <c r="A31" s="1"/>
      <c r="B31" s="196"/>
      <c r="C31" s="3"/>
      <c r="D31" s="3"/>
      <c r="E31" s="1"/>
      <c r="F31" s="1"/>
      <c r="G31" s="1"/>
      <c r="H31" s="1"/>
      <c r="I31" s="1"/>
      <c r="J31" s="1"/>
      <c r="K31" s="1"/>
      <c r="L31" s="1"/>
      <c r="M31" s="1"/>
      <c r="N31" s="1"/>
      <c r="O31" s="1"/>
      <c r="P31" s="1"/>
      <c r="Q31" s="1"/>
      <c r="R31" s="1"/>
      <c r="S31" s="1"/>
    </row>
    <row r="32" spans="1:19" ht="16" customHeight="1" x14ac:dyDescent="0.35">
      <c r="A32" s="1"/>
      <c r="B32" s="196"/>
      <c r="C32" s="3"/>
      <c r="D32" s="3"/>
      <c r="E32" s="1"/>
      <c r="F32" s="1"/>
      <c r="G32" s="1"/>
      <c r="H32" s="1"/>
      <c r="I32" s="1"/>
      <c r="J32" s="1"/>
      <c r="K32" s="1"/>
      <c r="L32" s="1"/>
      <c r="M32" s="1"/>
      <c r="N32" s="1"/>
      <c r="O32" s="1"/>
      <c r="P32" s="1"/>
      <c r="Q32" s="1"/>
      <c r="R32" s="1"/>
      <c r="S32" s="1"/>
    </row>
    <row r="33" spans="2:2" ht="16" customHeight="1" x14ac:dyDescent="0.35">
      <c r="B33" s="196"/>
    </row>
  </sheetData>
  <sheetProtection algorithmName="SHA-512" hashValue="3S9IfgLA/MavpSxSOdSJMgJj4iHvKiJ066S5Ls8hMpeWtSku1BG9CV2LxXyTHqZXdfqXsyPmXONaz0oSEYJebQ==" saltValue="oBuUk+Yk1M/MFZ7b+CYrkw==" spinCount="100000" sheet="1" objects="1" scenarios="1"/>
  <customSheetViews>
    <customSheetView guid="{2ED3A9CB-81A9-4973-8A42-E9BC13885177}" scale="58" showGridLines="0">
      <selection activeCell="B4" sqref="B4:B6"/>
      <pageMargins left="0" right="0" top="0" bottom="0" header="0" footer="0"/>
      <pageSetup paperSize="9" orientation="portrait" r:id="rId1"/>
      <headerFooter scaleWithDoc="0">
        <oddHeader>&amp;L&amp;G</oddHeader>
      </headerFooter>
    </customSheetView>
  </customSheetViews>
  <mergeCells count="34">
    <mergeCell ref="B30:S30"/>
    <mergeCell ref="B29:S29"/>
    <mergeCell ref="B14:B16"/>
    <mergeCell ref="C14:F14"/>
    <mergeCell ref="G15:H15"/>
    <mergeCell ref="I15:J15"/>
    <mergeCell ref="G14:J14"/>
    <mergeCell ref="K14:N14"/>
    <mergeCell ref="K15:L15"/>
    <mergeCell ref="S17:S26"/>
    <mergeCell ref="O14:R14"/>
    <mergeCell ref="E15:F15"/>
    <mergeCell ref="C15:D15"/>
    <mergeCell ref="M15:N15"/>
    <mergeCell ref="O15:P15"/>
    <mergeCell ref="B3:S3"/>
    <mergeCell ref="O4:R4"/>
    <mergeCell ref="K5:L5"/>
    <mergeCell ref="M5:N5"/>
    <mergeCell ref="C4:F4"/>
    <mergeCell ref="G4:J4"/>
    <mergeCell ref="K4:N4"/>
    <mergeCell ref="C5:D5"/>
    <mergeCell ref="E5:F5"/>
    <mergeCell ref="G5:H5"/>
    <mergeCell ref="I5:J5"/>
    <mergeCell ref="B4:B6"/>
    <mergeCell ref="Q5:R5"/>
    <mergeCell ref="O5:P5"/>
    <mergeCell ref="S7:S11"/>
    <mergeCell ref="S4:S6"/>
    <mergeCell ref="Q15:R15"/>
    <mergeCell ref="S14:S16"/>
    <mergeCell ref="B13:S13"/>
  </mergeCells>
  <pageMargins left="0.511811024" right="0.511811024" top="0.78740157499999996" bottom="0.78740157499999996" header="0.31496062000000002" footer="0.31496062000000002"/>
  <pageSetup paperSize="9" orientation="portrait" r:id="rId2"/>
  <headerFooter scaleWithDoc="0">
    <oddHeader>&amp;L&amp;G</oddHeader>
  </headerFooter>
  <drawing r:id="rId3"/>
  <legacyDrawingHF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A7882B-B191-4137-934D-AE10A5C95E52}">
  <sheetPr>
    <tabColor rgb="FFF5F5F5"/>
  </sheetPr>
  <dimension ref="A1:N111"/>
  <sheetViews>
    <sheetView showGridLines="0" zoomScale="50" zoomScaleNormal="50" workbookViewId="0">
      <selection activeCell="Q26" sqref="Q26"/>
    </sheetView>
  </sheetViews>
  <sheetFormatPr defaultColWidth="9.1796875" defaultRowHeight="16" customHeight="1" x14ac:dyDescent="0.35"/>
  <cols>
    <col min="1" max="1" width="3.54296875" style="1" customWidth="1"/>
    <col min="2" max="2" width="20.81640625" style="2" customWidth="1"/>
    <col min="3" max="3" width="29.453125" style="2" customWidth="1"/>
    <col min="4" max="5" width="15.81640625" style="3" customWidth="1"/>
    <col min="6" max="6" width="14.54296875" style="3" customWidth="1"/>
    <col min="7" max="11" width="14.54296875" style="1" customWidth="1"/>
    <col min="12" max="12" width="17.453125" style="1" customWidth="1"/>
    <col min="13" max="13" width="4.54296875" style="4" customWidth="1"/>
    <col min="14" max="16384" width="9.1796875" style="4"/>
  </cols>
  <sheetData>
    <row r="1" spans="2:12" ht="21.65" customHeight="1" x14ac:dyDescent="0.35">
      <c r="J1" s="4"/>
    </row>
    <row r="2" spans="2:12" ht="21.65" customHeight="1" x14ac:dyDescent="0.35"/>
    <row r="3" spans="2:12" ht="21.65" customHeight="1" x14ac:dyDescent="0.35"/>
    <row r="4" spans="2:12" ht="22" customHeight="1" x14ac:dyDescent="0.35"/>
    <row r="5" spans="2:12" ht="17.5" customHeight="1" x14ac:dyDescent="0.35">
      <c r="B5" s="859" t="s">
        <v>52</v>
      </c>
      <c r="C5" s="860"/>
      <c r="D5" s="860"/>
      <c r="E5" s="860"/>
      <c r="F5" s="860"/>
      <c r="G5" s="860"/>
      <c r="H5" s="860"/>
      <c r="I5" s="860"/>
      <c r="J5" s="860"/>
      <c r="K5" s="860"/>
      <c r="L5" s="861"/>
    </row>
    <row r="6" spans="2:12" ht="16" customHeight="1" x14ac:dyDescent="0.35">
      <c r="B6" s="854" t="s">
        <v>53</v>
      </c>
      <c r="C6" s="852"/>
      <c r="D6" s="862">
        <v>2020</v>
      </c>
      <c r="E6" s="862"/>
      <c r="F6" s="862">
        <v>2021</v>
      </c>
      <c r="G6" s="862"/>
      <c r="H6" s="862">
        <v>2022</v>
      </c>
      <c r="I6" s="862"/>
      <c r="J6" s="862">
        <v>2023</v>
      </c>
      <c r="K6" s="863"/>
      <c r="L6" s="870" t="s">
        <v>17</v>
      </c>
    </row>
    <row r="7" spans="2:12" ht="16" customHeight="1" x14ac:dyDescent="0.35">
      <c r="B7" s="868"/>
      <c r="C7" s="869"/>
      <c r="D7" s="202" t="s">
        <v>26</v>
      </c>
      <c r="E7" s="202" t="s">
        <v>27</v>
      </c>
      <c r="F7" s="202" t="s">
        <v>26</v>
      </c>
      <c r="G7" s="202" t="s">
        <v>27</v>
      </c>
      <c r="H7" s="202" t="s">
        <v>26</v>
      </c>
      <c r="I7" s="202" t="s">
        <v>27</v>
      </c>
      <c r="J7" s="202" t="s">
        <v>26</v>
      </c>
      <c r="K7" s="203" t="s">
        <v>27</v>
      </c>
      <c r="L7" s="871"/>
    </row>
    <row r="8" spans="2:12" ht="16" customHeight="1" x14ac:dyDescent="0.35">
      <c r="B8" s="866" t="s">
        <v>54</v>
      </c>
      <c r="C8" s="867"/>
      <c r="D8" s="206">
        <v>4220</v>
      </c>
      <c r="E8" s="206">
        <v>3430</v>
      </c>
      <c r="F8" s="206">
        <v>4220</v>
      </c>
      <c r="G8" s="206">
        <v>3433</v>
      </c>
      <c r="H8" s="206">
        <v>4220</v>
      </c>
      <c r="I8" s="206">
        <v>3638</v>
      </c>
      <c r="J8" s="206">
        <v>4220</v>
      </c>
      <c r="K8" s="207">
        <v>3638</v>
      </c>
      <c r="L8" s="876" t="s">
        <v>55</v>
      </c>
    </row>
    <row r="9" spans="2:12" ht="16" customHeight="1" x14ac:dyDescent="0.35">
      <c r="B9" s="864" t="s">
        <v>56</v>
      </c>
      <c r="C9" s="865"/>
      <c r="D9" s="147">
        <v>3531</v>
      </c>
      <c r="E9" s="147">
        <v>1557</v>
      </c>
      <c r="F9" s="147">
        <v>3685</v>
      </c>
      <c r="G9" s="147">
        <v>1669</v>
      </c>
      <c r="H9" s="147">
        <v>4240</v>
      </c>
      <c r="I9" s="147">
        <v>1915</v>
      </c>
      <c r="J9" s="147">
        <v>5067</v>
      </c>
      <c r="K9" s="209">
        <v>2224</v>
      </c>
      <c r="L9" s="876"/>
    </row>
    <row r="10" spans="2:12" ht="16" customHeight="1" x14ac:dyDescent="0.35">
      <c r="B10" s="864" t="s">
        <v>57</v>
      </c>
      <c r="C10" s="865"/>
      <c r="D10" s="147">
        <v>846</v>
      </c>
      <c r="E10" s="147">
        <v>829</v>
      </c>
      <c r="F10" s="147">
        <v>846</v>
      </c>
      <c r="G10" s="147">
        <v>829</v>
      </c>
      <c r="H10" s="147">
        <v>846</v>
      </c>
      <c r="I10" s="147">
        <v>829</v>
      </c>
      <c r="J10" s="147">
        <v>846</v>
      </c>
      <c r="K10" s="209">
        <v>829</v>
      </c>
      <c r="L10" s="876"/>
    </row>
    <row r="11" spans="2:12" ht="16" customHeight="1" x14ac:dyDescent="0.35">
      <c r="B11" s="864" t="s">
        <v>58</v>
      </c>
      <c r="C11" s="865"/>
      <c r="D11" s="147">
        <v>3512</v>
      </c>
      <c r="E11" s="147">
        <v>1925</v>
      </c>
      <c r="F11" s="147">
        <v>3439</v>
      </c>
      <c r="G11" s="147">
        <v>2087</v>
      </c>
      <c r="H11" s="147">
        <v>3361</v>
      </c>
      <c r="I11" s="147">
        <v>2947</v>
      </c>
      <c r="J11" s="147">
        <v>3752.41</v>
      </c>
      <c r="K11" s="209">
        <v>3271</v>
      </c>
      <c r="L11" s="876"/>
    </row>
    <row r="12" spans="2:12" ht="16" customHeight="1" x14ac:dyDescent="0.35">
      <c r="B12" s="864" t="s">
        <v>59</v>
      </c>
      <c r="C12" s="865"/>
      <c r="D12" s="147">
        <v>1041</v>
      </c>
      <c r="E12" s="147">
        <v>694</v>
      </c>
      <c r="F12" s="147">
        <v>1102</v>
      </c>
      <c r="G12" s="147">
        <v>738</v>
      </c>
      <c r="H12" s="147">
        <v>1129</v>
      </c>
      <c r="I12" s="147">
        <v>1120</v>
      </c>
      <c r="J12" s="147">
        <v>1129</v>
      </c>
      <c r="K12" s="209">
        <v>1120</v>
      </c>
      <c r="L12" s="876"/>
    </row>
    <row r="13" spans="2:12" ht="16" customHeight="1" x14ac:dyDescent="0.35">
      <c r="B13" s="864" t="s">
        <v>60</v>
      </c>
      <c r="C13" s="865"/>
      <c r="D13" s="147">
        <v>957</v>
      </c>
      <c r="E13" s="147">
        <v>704</v>
      </c>
      <c r="F13" s="147">
        <v>747</v>
      </c>
      <c r="G13" s="147">
        <v>636</v>
      </c>
      <c r="H13" s="147">
        <v>847</v>
      </c>
      <c r="I13" s="147">
        <v>722</v>
      </c>
      <c r="J13" s="147">
        <v>847</v>
      </c>
      <c r="K13" s="209">
        <v>553</v>
      </c>
      <c r="L13" s="876"/>
    </row>
    <row r="14" spans="2:12" ht="16" customHeight="1" x14ac:dyDescent="0.35">
      <c r="B14" s="864" t="s">
        <v>61</v>
      </c>
      <c r="C14" s="865"/>
      <c r="D14" s="147">
        <v>113</v>
      </c>
      <c r="E14" s="147">
        <v>63</v>
      </c>
      <c r="F14" s="147">
        <v>123</v>
      </c>
      <c r="G14" s="147">
        <v>73</v>
      </c>
      <c r="H14" s="147">
        <v>123</v>
      </c>
      <c r="I14" s="147">
        <v>68</v>
      </c>
      <c r="J14" s="147">
        <v>143.10000000000002</v>
      </c>
      <c r="K14" s="209">
        <v>88</v>
      </c>
      <c r="L14" s="876"/>
    </row>
    <row r="15" spans="2:12" ht="16" customHeight="1" x14ac:dyDescent="0.35">
      <c r="B15" s="864" t="s">
        <v>62</v>
      </c>
      <c r="C15" s="865"/>
      <c r="D15" s="147">
        <v>10</v>
      </c>
      <c r="E15" s="147">
        <v>6</v>
      </c>
      <c r="F15" s="147">
        <v>10</v>
      </c>
      <c r="G15" s="147">
        <v>6</v>
      </c>
      <c r="H15" s="147">
        <v>10</v>
      </c>
      <c r="I15" s="147">
        <v>6</v>
      </c>
      <c r="J15" s="147">
        <v>0</v>
      </c>
      <c r="K15" s="209">
        <v>0</v>
      </c>
      <c r="L15" s="876"/>
    </row>
    <row r="16" spans="2:12" ht="16" customHeight="1" x14ac:dyDescent="0.35">
      <c r="B16" s="864" t="s">
        <v>63</v>
      </c>
      <c r="C16" s="865"/>
      <c r="D16" s="147">
        <v>683</v>
      </c>
      <c r="E16" s="147">
        <v>72</v>
      </c>
      <c r="F16" s="147">
        <v>683</v>
      </c>
      <c r="G16" s="147">
        <v>250</v>
      </c>
      <c r="H16" s="147">
        <v>770</v>
      </c>
      <c r="I16" s="147">
        <v>282</v>
      </c>
      <c r="J16" s="147">
        <v>770</v>
      </c>
      <c r="K16" s="209">
        <v>282</v>
      </c>
      <c r="L16" s="876"/>
    </row>
    <row r="17" spans="2:12" ht="14.5" x14ac:dyDescent="0.35">
      <c r="B17" s="864" t="s">
        <v>64</v>
      </c>
      <c r="C17" s="865"/>
      <c r="D17" s="147">
        <v>1361</v>
      </c>
      <c r="E17" s="147">
        <v>1076</v>
      </c>
      <c r="F17" s="147">
        <v>1361</v>
      </c>
      <c r="G17" s="147">
        <v>1076</v>
      </c>
      <c r="H17" s="147">
        <v>1361</v>
      </c>
      <c r="I17" s="147">
        <v>1076</v>
      </c>
      <c r="J17" s="147">
        <v>1361</v>
      </c>
      <c r="K17" s="209">
        <v>1076</v>
      </c>
      <c r="L17" s="876"/>
    </row>
    <row r="18" spans="2:12" ht="14.5" x14ac:dyDescent="0.35">
      <c r="B18" s="864" t="s">
        <v>65</v>
      </c>
      <c r="C18" s="865"/>
      <c r="D18" s="147">
        <v>10</v>
      </c>
      <c r="E18" s="147">
        <v>10</v>
      </c>
      <c r="F18" s="147">
        <v>10</v>
      </c>
      <c r="G18" s="147">
        <v>10</v>
      </c>
      <c r="H18" s="147">
        <v>10</v>
      </c>
      <c r="I18" s="147">
        <v>10</v>
      </c>
      <c r="J18" s="147">
        <v>10</v>
      </c>
      <c r="K18" s="209">
        <v>10</v>
      </c>
      <c r="L18" s="876"/>
    </row>
    <row r="19" spans="2:12" ht="16" customHeight="1" x14ac:dyDescent="0.35">
      <c r="B19" s="864" t="s">
        <v>66</v>
      </c>
      <c r="C19" s="865"/>
      <c r="D19" s="147">
        <v>1141</v>
      </c>
      <c r="E19" s="147">
        <v>654</v>
      </c>
      <c r="F19" s="147">
        <v>1182</v>
      </c>
      <c r="G19" s="147">
        <v>865</v>
      </c>
      <c r="H19" s="147">
        <v>1182</v>
      </c>
      <c r="I19" s="147">
        <v>865</v>
      </c>
      <c r="J19" s="147">
        <v>1182</v>
      </c>
      <c r="K19" s="209">
        <v>732</v>
      </c>
      <c r="L19" s="876"/>
    </row>
    <row r="20" spans="2:12" ht="16" customHeight="1" x14ac:dyDescent="0.35">
      <c r="B20" s="864" t="s">
        <v>67</v>
      </c>
      <c r="C20" s="865"/>
      <c r="D20" s="147">
        <v>11641</v>
      </c>
      <c r="E20" s="147">
        <v>8743</v>
      </c>
      <c r="F20" s="147">
        <v>12809</v>
      </c>
      <c r="G20" s="147">
        <v>9575</v>
      </c>
      <c r="H20" s="147">
        <v>12985</v>
      </c>
      <c r="I20" s="147">
        <v>9384</v>
      </c>
      <c r="J20" s="147">
        <v>14026</v>
      </c>
      <c r="K20" s="209">
        <v>9592</v>
      </c>
      <c r="L20" s="876"/>
    </row>
    <row r="21" spans="2:12" ht="16" customHeight="1" x14ac:dyDescent="0.35">
      <c r="B21" s="880" t="s">
        <v>68</v>
      </c>
      <c r="C21" s="881"/>
      <c r="D21" s="210">
        <v>1242</v>
      </c>
      <c r="E21" s="210">
        <v>633</v>
      </c>
      <c r="F21" s="210">
        <v>1242</v>
      </c>
      <c r="G21" s="210">
        <v>633</v>
      </c>
      <c r="H21" s="210">
        <v>1242</v>
      </c>
      <c r="I21" s="210">
        <v>633</v>
      </c>
      <c r="J21" s="210">
        <v>1242</v>
      </c>
      <c r="K21" s="211">
        <v>633</v>
      </c>
      <c r="L21" s="876"/>
    </row>
    <row r="22" spans="2:12" ht="16" customHeight="1" x14ac:dyDescent="0.35">
      <c r="B22" s="874" t="s">
        <v>35</v>
      </c>
      <c r="C22" s="875"/>
      <c r="D22" s="212">
        <f t="shared" ref="D22:J22" si="0">SUM(D8:D21)</f>
        <v>30308</v>
      </c>
      <c r="E22" s="212">
        <f t="shared" si="0"/>
        <v>20396</v>
      </c>
      <c r="F22" s="212">
        <f t="shared" si="0"/>
        <v>31459</v>
      </c>
      <c r="G22" s="212">
        <f t="shared" si="0"/>
        <v>21880</v>
      </c>
      <c r="H22" s="212">
        <f t="shared" si="0"/>
        <v>32326</v>
      </c>
      <c r="I22" s="212">
        <f t="shared" si="0"/>
        <v>23495</v>
      </c>
      <c r="J22" s="212">
        <f t="shared" si="0"/>
        <v>34595.51</v>
      </c>
      <c r="K22" s="213">
        <v>24047</v>
      </c>
      <c r="L22" s="858"/>
    </row>
    <row r="24" spans="2:12" ht="17.5" customHeight="1" x14ac:dyDescent="0.35">
      <c r="B24" s="859" t="s">
        <v>69</v>
      </c>
      <c r="C24" s="860"/>
      <c r="D24" s="860"/>
      <c r="E24" s="860"/>
      <c r="F24" s="860"/>
      <c r="G24" s="860"/>
      <c r="H24" s="860"/>
      <c r="I24" s="860"/>
      <c r="J24" s="860"/>
      <c r="K24" s="860"/>
      <c r="L24" s="861"/>
    </row>
    <row r="25" spans="2:12" ht="16" customHeight="1" x14ac:dyDescent="0.35">
      <c r="B25" s="877" t="s">
        <v>70</v>
      </c>
      <c r="C25" s="852"/>
      <c r="D25" s="862">
        <v>2020</v>
      </c>
      <c r="E25" s="862"/>
      <c r="F25" s="862">
        <v>2021</v>
      </c>
      <c r="G25" s="862"/>
      <c r="H25" s="862">
        <v>2022</v>
      </c>
      <c r="I25" s="862"/>
      <c r="J25" s="862">
        <v>2023</v>
      </c>
      <c r="K25" s="863"/>
      <c r="L25" s="870" t="s">
        <v>17</v>
      </c>
    </row>
    <row r="26" spans="2:12" ht="16" customHeight="1" x14ac:dyDescent="0.35">
      <c r="B26" s="878"/>
      <c r="C26" s="869"/>
      <c r="D26" s="202" t="s">
        <v>26</v>
      </c>
      <c r="E26" s="202" t="s">
        <v>27</v>
      </c>
      <c r="F26" s="202" t="s">
        <v>26</v>
      </c>
      <c r="G26" s="202" t="s">
        <v>27</v>
      </c>
      <c r="H26" s="202" t="s">
        <v>26</v>
      </c>
      <c r="I26" s="202" t="s">
        <v>27</v>
      </c>
      <c r="J26" s="202" t="s">
        <v>26</v>
      </c>
      <c r="K26" s="203" t="s">
        <v>27</v>
      </c>
      <c r="L26" s="871"/>
    </row>
    <row r="27" spans="2:12" ht="16" customHeight="1" x14ac:dyDescent="0.35">
      <c r="B27" s="897" t="s">
        <v>38</v>
      </c>
      <c r="C27" s="898"/>
      <c r="D27" s="206">
        <v>8319</v>
      </c>
      <c r="E27" s="206">
        <v>5600</v>
      </c>
      <c r="F27" s="206">
        <v>7085</v>
      </c>
      <c r="G27" s="206">
        <v>5102</v>
      </c>
      <c r="H27" s="206">
        <v>6619</v>
      </c>
      <c r="I27" s="206">
        <v>5316</v>
      </c>
      <c r="J27" s="206">
        <v>6154</v>
      </c>
      <c r="K27" s="207">
        <v>4929</v>
      </c>
      <c r="L27" s="876" t="s">
        <v>55</v>
      </c>
    </row>
    <row r="28" spans="2:12" ht="16" customHeight="1" x14ac:dyDescent="0.35">
      <c r="B28" s="872" t="s">
        <v>39</v>
      </c>
      <c r="C28" s="873"/>
      <c r="D28" s="147">
        <v>550</v>
      </c>
      <c r="E28" s="147">
        <v>544</v>
      </c>
      <c r="F28" s="147">
        <v>550</v>
      </c>
      <c r="G28" s="147">
        <v>544</v>
      </c>
      <c r="H28" s="147">
        <v>550</v>
      </c>
      <c r="I28" s="147">
        <v>544</v>
      </c>
      <c r="J28" s="147">
        <v>550</v>
      </c>
      <c r="K28" s="209">
        <v>544</v>
      </c>
      <c r="L28" s="876"/>
    </row>
    <row r="29" spans="2:12" ht="16" customHeight="1" x14ac:dyDescent="0.35">
      <c r="B29" s="872" t="s">
        <v>40</v>
      </c>
      <c r="C29" s="873"/>
      <c r="D29" s="147">
        <v>9955</v>
      </c>
      <c r="E29" s="147">
        <v>7368</v>
      </c>
      <c r="F29" s="147">
        <v>10047</v>
      </c>
      <c r="G29" s="147">
        <v>7718</v>
      </c>
      <c r="H29" s="147">
        <v>10366</v>
      </c>
      <c r="I29" s="147">
        <v>7827</v>
      </c>
      <c r="J29" s="147">
        <v>9508</v>
      </c>
      <c r="K29" s="209">
        <v>6695</v>
      </c>
      <c r="L29" s="876"/>
    </row>
    <row r="30" spans="2:12" ht="16" customHeight="1" x14ac:dyDescent="0.35">
      <c r="B30" s="872" t="s">
        <v>41</v>
      </c>
      <c r="C30" s="873"/>
      <c r="D30" s="147">
        <v>362</v>
      </c>
      <c r="E30" s="147">
        <v>102</v>
      </c>
      <c r="F30" s="147">
        <v>364</v>
      </c>
      <c r="G30" s="147">
        <v>168</v>
      </c>
      <c r="H30" s="147">
        <v>61</v>
      </c>
      <c r="I30" s="147">
        <v>43</v>
      </c>
      <c r="J30" s="147">
        <v>54</v>
      </c>
      <c r="K30" s="209">
        <v>38</v>
      </c>
      <c r="L30" s="876"/>
    </row>
    <row r="31" spans="2:12" ht="16" customHeight="1" x14ac:dyDescent="0.35">
      <c r="B31" s="872" t="s">
        <v>45</v>
      </c>
      <c r="C31" s="873"/>
      <c r="D31" s="147">
        <v>5861</v>
      </c>
      <c r="E31" s="147">
        <v>3677</v>
      </c>
      <c r="F31" s="147">
        <v>6392</v>
      </c>
      <c r="G31" s="147">
        <v>4078</v>
      </c>
      <c r="H31" s="147">
        <v>6361</v>
      </c>
      <c r="I31" s="147">
        <v>4695</v>
      </c>
      <c r="J31" s="147">
        <v>6361</v>
      </c>
      <c r="K31" s="209">
        <v>4668</v>
      </c>
      <c r="L31" s="876"/>
    </row>
    <row r="32" spans="2:12" ht="16" customHeight="1" x14ac:dyDescent="0.35">
      <c r="B32" s="872" t="s">
        <v>46</v>
      </c>
      <c r="C32" s="873"/>
      <c r="D32" s="147">
        <v>2485</v>
      </c>
      <c r="E32" s="147">
        <v>1727</v>
      </c>
      <c r="F32" s="147">
        <v>3365</v>
      </c>
      <c r="G32" s="147">
        <v>2275</v>
      </c>
      <c r="H32" s="147">
        <v>4054</v>
      </c>
      <c r="I32" s="147">
        <v>2579</v>
      </c>
      <c r="J32" s="147">
        <v>5305.6</v>
      </c>
      <c r="K32" s="209">
        <v>3134</v>
      </c>
      <c r="L32" s="876"/>
    </row>
    <row r="33" spans="2:12" ht="16" customHeight="1" x14ac:dyDescent="0.35">
      <c r="B33" s="872" t="s">
        <v>47</v>
      </c>
      <c r="C33" s="873"/>
      <c r="D33" s="147">
        <v>2415</v>
      </c>
      <c r="E33" s="147">
        <v>1098</v>
      </c>
      <c r="F33" s="147">
        <v>3231</v>
      </c>
      <c r="G33" s="147">
        <v>1649</v>
      </c>
      <c r="H33" s="147">
        <v>3644</v>
      </c>
      <c r="I33" s="147">
        <v>1953</v>
      </c>
      <c r="J33" s="147">
        <v>5405.8</v>
      </c>
      <c r="K33" s="209">
        <v>3041</v>
      </c>
      <c r="L33" s="876"/>
    </row>
    <row r="34" spans="2:12" ht="16" customHeight="1" x14ac:dyDescent="0.35">
      <c r="B34" s="872" t="s">
        <v>48</v>
      </c>
      <c r="C34" s="873"/>
      <c r="D34" s="147">
        <v>13</v>
      </c>
      <c r="E34" s="147">
        <v>9</v>
      </c>
      <c r="F34" s="147">
        <v>13</v>
      </c>
      <c r="G34" s="147">
        <v>9</v>
      </c>
      <c r="H34" s="147">
        <v>13</v>
      </c>
      <c r="I34" s="147">
        <v>13</v>
      </c>
      <c r="J34" s="147">
        <v>13</v>
      </c>
      <c r="K34" s="209">
        <v>13</v>
      </c>
      <c r="L34" s="876"/>
    </row>
    <row r="35" spans="2:12" ht="16" customHeight="1" x14ac:dyDescent="0.35">
      <c r="B35" s="872" t="s">
        <v>71</v>
      </c>
      <c r="C35" s="873"/>
      <c r="D35" s="147">
        <v>342</v>
      </c>
      <c r="E35" s="147">
        <v>266</v>
      </c>
      <c r="F35" s="147">
        <v>407</v>
      </c>
      <c r="G35" s="147">
        <v>331</v>
      </c>
      <c r="H35" s="147">
        <v>652</v>
      </c>
      <c r="I35" s="147">
        <v>518</v>
      </c>
      <c r="J35" s="147">
        <v>1237.9100000000001</v>
      </c>
      <c r="K35" s="209">
        <v>979</v>
      </c>
      <c r="L35" s="876"/>
    </row>
    <row r="36" spans="2:12" ht="16" customHeight="1" x14ac:dyDescent="0.35">
      <c r="B36" s="899" t="s">
        <v>49</v>
      </c>
      <c r="C36" s="900"/>
      <c r="D36" s="214">
        <v>6.3</v>
      </c>
      <c r="E36" s="214">
        <v>6</v>
      </c>
      <c r="F36" s="214">
        <v>6.3</v>
      </c>
      <c r="G36" s="214">
        <v>6</v>
      </c>
      <c r="H36" s="214">
        <v>6.3</v>
      </c>
      <c r="I36" s="214">
        <v>6</v>
      </c>
      <c r="J36" s="214">
        <v>6.3</v>
      </c>
      <c r="K36" s="215">
        <v>6</v>
      </c>
      <c r="L36" s="876"/>
    </row>
    <row r="37" spans="2:12" ht="16" customHeight="1" x14ac:dyDescent="0.35">
      <c r="B37" s="874" t="s">
        <v>35</v>
      </c>
      <c r="C37" s="875"/>
      <c r="D37" s="212">
        <f>SUM(D27:D36)</f>
        <v>30308.3</v>
      </c>
      <c r="E37" s="212">
        <f t="shared" ref="E37:K37" si="1">SUM(E27:E36)</f>
        <v>20397</v>
      </c>
      <c r="F37" s="212">
        <f t="shared" si="1"/>
        <v>31460.3</v>
      </c>
      <c r="G37" s="212">
        <f t="shared" si="1"/>
        <v>21880</v>
      </c>
      <c r="H37" s="212">
        <f t="shared" si="1"/>
        <v>32326.3</v>
      </c>
      <c r="I37" s="212">
        <f t="shared" si="1"/>
        <v>23494</v>
      </c>
      <c r="J37" s="212">
        <f t="shared" si="1"/>
        <v>34595.610000000008</v>
      </c>
      <c r="K37" s="213">
        <f t="shared" si="1"/>
        <v>24047</v>
      </c>
      <c r="L37" s="858"/>
    </row>
    <row r="39" spans="2:12" ht="17.5" customHeight="1" x14ac:dyDescent="0.35">
      <c r="B39" s="894" t="s">
        <v>72</v>
      </c>
      <c r="C39" s="895"/>
      <c r="D39" s="895"/>
      <c r="E39" s="896"/>
      <c r="F39" s="4"/>
      <c r="G39" s="4"/>
      <c r="H39" s="4"/>
      <c r="I39" s="4"/>
      <c r="J39" s="4"/>
      <c r="K39" s="4"/>
      <c r="L39" s="4"/>
    </row>
    <row r="40" spans="2:12" ht="16" customHeight="1" x14ac:dyDescent="0.35">
      <c r="B40" s="854" t="s">
        <v>73</v>
      </c>
      <c r="C40" s="852" t="s">
        <v>37</v>
      </c>
      <c r="D40" s="862">
        <v>2023</v>
      </c>
      <c r="E40" s="882"/>
      <c r="F40" s="4"/>
      <c r="G40" s="4"/>
      <c r="H40" s="4"/>
      <c r="I40" s="4"/>
    </row>
    <row r="41" spans="2:12" ht="16" customHeight="1" x14ac:dyDescent="0.35">
      <c r="B41" s="868"/>
      <c r="C41" s="869"/>
      <c r="D41" s="202" t="s">
        <v>26</v>
      </c>
      <c r="E41" s="217" t="s">
        <v>27</v>
      </c>
      <c r="F41" s="4"/>
      <c r="G41" s="4"/>
      <c r="H41" s="4"/>
      <c r="I41" s="4"/>
    </row>
    <row r="42" spans="2:12" ht="16" customHeight="1" x14ac:dyDescent="0.35">
      <c r="B42" s="907" t="s">
        <v>74</v>
      </c>
      <c r="C42" s="218" t="s">
        <v>45</v>
      </c>
      <c r="D42" s="219">
        <v>5590</v>
      </c>
      <c r="E42" s="220">
        <v>3904</v>
      </c>
      <c r="F42" s="4"/>
      <c r="G42" s="4"/>
      <c r="H42" s="4"/>
      <c r="I42" s="4"/>
    </row>
    <row r="43" spans="2:12" ht="16" customHeight="1" x14ac:dyDescent="0.35">
      <c r="B43" s="908"/>
      <c r="C43" s="221" t="s">
        <v>47</v>
      </c>
      <c r="D43" s="222">
        <v>4752.5</v>
      </c>
      <c r="E43" s="223">
        <v>2511</v>
      </c>
      <c r="F43" s="4"/>
      <c r="G43" s="4"/>
      <c r="H43" s="4"/>
      <c r="I43" s="4"/>
    </row>
    <row r="44" spans="2:12" ht="16" customHeight="1" x14ac:dyDescent="0.35">
      <c r="B44" s="908"/>
      <c r="C44" s="221" t="s">
        <v>46</v>
      </c>
      <c r="D44" s="222">
        <v>4937.1000000000004</v>
      </c>
      <c r="E44" s="223">
        <v>2938</v>
      </c>
      <c r="F44" s="4"/>
      <c r="G44" s="4"/>
      <c r="H44" s="4"/>
      <c r="I44" s="4"/>
    </row>
    <row r="45" spans="2:12" ht="16" customHeight="1" x14ac:dyDescent="0.35">
      <c r="B45" s="909"/>
      <c r="C45" s="224" t="s">
        <v>71</v>
      </c>
      <c r="D45" s="225">
        <v>931.5</v>
      </c>
      <c r="E45" s="226">
        <v>697</v>
      </c>
      <c r="F45" s="4"/>
      <c r="G45" s="4"/>
      <c r="H45" s="4"/>
      <c r="I45" s="4"/>
    </row>
    <row r="46" spans="2:12" ht="16" customHeight="1" x14ac:dyDescent="0.35">
      <c r="B46" s="910" t="s">
        <v>75</v>
      </c>
      <c r="C46" s="227" t="s">
        <v>40</v>
      </c>
      <c r="D46" s="228">
        <v>1953</v>
      </c>
      <c r="E46" s="229">
        <v>1367</v>
      </c>
      <c r="F46" s="4"/>
      <c r="G46" s="4"/>
      <c r="H46" s="4"/>
      <c r="I46" s="4"/>
    </row>
    <row r="47" spans="2:12" ht="16" customHeight="1" x14ac:dyDescent="0.35">
      <c r="B47" s="908"/>
      <c r="C47" s="221" t="s">
        <v>76</v>
      </c>
      <c r="D47" s="222">
        <v>1222</v>
      </c>
      <c r="E47" s="223">
        <v>855</v>
      </c>
      <c r="F47" s="4"/>
      <c r="G47" s="4"/>
      <c r="H47" s="4"/>
      <c r="I47" s="4"/>
    </row>
    <row r="48" spans="2:12" ht="16" customHeight="1" x14ac:dyDescent="0.35">
      <c r="B48" s="908"/>
      <c r="C48" s="221" t="s">
        <v>47</v>
      </c>
      <c r="D48" s="222">
        <v>241</v>
      </c>
      <c r="E48" s="223">
        <v>154</v>
      </c>
      <c r="F48" s="4"/>
      <c r="G48" s="4"/>
      <c r="H48" s="4"/>
      <c r="I48" s="4"/>
    </row>
    <row r="49" spans="2:12" ht="16" customHeight="1" x14ac:dyDescent="0.35">
      <c r="B49" s="908"/>
      <c r="C49" s="221" t="s">
        <v>71</v>
      </c>
      <c r="D49" s="230">
        <v>24</v>
      </c>
      <c r="E49" s="231">
        <v>18</v>
      </c>
      <c r="F49" s="4"/>
      <c r="G49" s="4"/>
      <c r="H49" s="4"/>
      <c r="I49" s="4"/>
    </row>
    <row r="50" spans="2:12" ht="16" customHeight="1" x14ac:dyDescent="0.35">
      <c r="B50" s="908"/>
      <c r="C50" s="221" t="s">
        <v>49</v>
      </c>
      <c r="D50" s="232">
        <v>6</v>
      </c>
      <c r="E50" s="233">
        <v>6</v>
      </c>
      <c r="F50" s="4"/>
      <c r="G50" s="4"/>
      <c r="H50" s="4"/>
      <c r="I50" s="4"/>
    </row>
    <row r="51" spans="2:12" ht="16" customHeight="1" x14ac:dyDescent="0.35">
      <c r="B51" s="911"/>
      <c r="C51" s="234" t="s">
        <v>77</v>
      </c>
      <c r="D51" s="235">
        <v>54</v>
      </c>
      <c r="E51" s="236">
        <v>38</v>
      </c>
      <c r="F51" s="4"/>
      <c r="G51" s="4"/>
      <c r="H51" s="4"/>
      <c r="I51" s="4"/>
    </row>
    <row r="52" spans="2:12" ht="16" customHeight="1" x14ac:dyDescent="0.35">
      <c r="B52" s="907" t="s">
        <v>78</v>
      </c>
      <c r="C52" s="218" t="s">
        <v>40</v>
      </c>
      <c r="D52" s="237">
        <v>7555</v>
      </c>
      <c r="E52" s="220">
        <v>5328</v>
      </c>
      <c r="F52" s="4"/>
      <c r="G52" s="4"/>
      <c r="H52" s="4"/>
      <c r="I52" s="4"/>
    </row>
    <row r="53" spans="2:12" ht="16" customHeight="1" x14ac:dyDescent="0.35">
      <c r="B53" s="908"/>
      <c r="C53" s="221" t="s">
        <v>76</v>
      </c>
      <c r="D53" s="238">
        <v>4932</v>
      </c>
      <c r="E53" s="223">
        <v>4074</v>
      </c>
      <c r="F53" s="4"/>
      <c r="G53" s="4"/>
      <c r="H53" s="4"/>
      <c r="I53" s="4"/>
    </row>
    <row r="54" spans="2:12" ht="16" customHeight="1" x14ac:dyDescent="0.35">
      <c r="B54" s="908"/>
      <c r="C54" s="221" t="s">
        <v>45</v>
      </c>
      <c r="D54" s="232">
        <v>771</v>
      </c>
      <c r="E54" s="233">
        <v>764</v>
      </c>
      <c r="F54" s="4"/>
      <c r="G54" s="4"/>
      <c r="H54" s="4"/>
      <c r="I54" s="4"/>
    </row>
    <row r="55" spans="2:12" ht="16" customHeight="1" x14ac:dyDescent="0.35">
      <c r="B55" s="908"/>
      <c r="C55" s="221" t="s">
        <v>47</v>
      </c>
      <c r="D55" s="232">
        <v>442</v>
      </c>
      <c r="E55" s="233">
        <v>399</v>
      </c>
      <c r="F55" s="4"/>
      <c r="G55" s="4"/>
      <c r="H55" s="4"/>
      <c r="I55" s="4"/>
    </row>
    <row r="56" spans="2:12" ht="16" customHeight="1" x14ac:dyDescent="0.35">
      <c r="B56" s="908"/>
      <c r="C56" s="221" t="s">
        <v>46</v>
      </c>
      <c r="D56" s="232">
        <v>370</v>
      </c>
      <c r="E56" s="233">
        <v>197</v>
      </c>
      <c r="F56" s="4"/>
      <c r="G56" s="4"/>
      <c r="H56" s="4"/>
      <c r="I56" s="4"/>
    </row>
    <row r="57" spans="2:12" ht="16" customHeight="1" x14ac:dyDescent="0.35">
      <c r="B57" s="908"/>
      <c r="C57" s="221" t="s">
        <v>71</v>
      </c>
      <c r="D57" s="239">
        <v>252.41</v>
      </c>
      <c r="E57" s="233">
        <v>241</v>
      </c>
      <c r="F57" s="4"/>
      <c r="G57" s="4"/>
      <c r="H57" s="4"/>
      <c r="I57" s="4"/>
    </row>
    <row r="58" spans="2:12" ht="16" customHeight="1" x14ac:dyDescent="0.35">
      <c r="B58" s="908"/>
      <c r="C58" s="221" t="s">
        <v>48</v>
      </c>
      <c r="D58" s="232">
        <v>13</v>
      </c>
      <c r="E58" s="233">
        <v>13</v>
      </c>
      <c r="F58" s="4"/>
      <c r="G58" s="4"/>
      <c r="H58" s="4"/>
      <c r="I58" s="4"/>
    </row>
    <row r="59" spans="2:12" ht="16" customHeight="1" x14ac:dyDescent="0.35">
      <c r="B59" s="909"/>
      <c r="C59" s="224" t="s">
        <v>39</v>
      </c>
      <c r="D59" s="240">
        <v>550</v>
      </c>
      <c r="E59" s="226">
        <v>544</v>
      </c>
      <c r="F59" s="4"/>
      <c r="G59" s="4"/>
      <c r="H59" s="4"/>
      <c r="I59" s="4"/>
    </row>
    <row r="60" spans="2:12" ht="16" customHeight="1" x14ac:dyDescent="0.35">
      <c r="B60" s="886" t="s">
        <v>35</v>
      </c>
      <c r="C60" s="888"/>
      <c r="D60" s="158">
        <v>34596</v>
      </c>
      <c r="E60" s="241">
        <v>24047</v>
      </c>
      <c r="F60" s="4"/>
      <c r="G60" s="4"/>
      <c r="H60" s="4"/>
      <c r="I60" s="4"/>
    </row>
    <row r="62" spans="2:12" ht="17.5" customHeight="1" x14ac:dyDescent="0.35">
      <c r="B62" s="891" t="s">
        <v>79</v>
      </c>
      <c r="C62" s="892"/>
      <c r="D62" s="892"/>
      <c r="E62" s="892"/>
      <c r="F62" s="892"/>
      <c r="G62" s="893"/>
      <c r="H62" s="4"/>
      <c r="I62" s="4"/>
      <c r="J62" s="4"/>
      <c r="K62" s="4"/>
      <c r="L62" s="4"/>
    </row>
    <row r="63" spans="2:12" ht="14.5" x14ac:dyDescent="0.35">
      <c r="B63" s="242" t="s">
        <v>73</v>
      </c>
      <c r="C63" s="243" t="s">
        <v>80</v>
      </c>
      <c r="D63" s="244" t="s">
        <v>81</v>
      </c>
      <c r="E63" s="244" t="s">
        <v>82</v>
      </c>
      <c r="F63" s="245" t="s">
        <v>83</v>
      </c>
      <c r="G63" s="246" t="s">
        <v>17</v>
      </c>
      <c r="H63" s="4"/>
      <c r="K63" s="4"/>
      <c r="L63" s="4"/>
    </row>
    <row r="64" spans="2:12" ht="16" customHeight="1" x14ac:dyDescent="0.35">
      <c r="B64" s="889" t="s">
        <v>74</v>
      </c>
      <c r="C64" s="890" t="s">
        <v>84</v>
      </c>
      <c r="D64" s="890" t="s">
        <v>85</v>
      </c>
      <c r="E64" s="205" t="s">
        <v>47</v>
      </c>
      <c r="F64" s="247">
        <v>10</v>
      </c>
      <c r="G64" s="876" t="s">
        <v>86</v>
      </c>
      <c r="H64" s="4"/>
      <c r="K64" s="4"/>
      <c r="L64" s="4"/>
    </row>
    <row r="65" spans="2:12" ht="16" customHeight="1" x14ac:dyDescent="0.35">
      <c r="B65" s="884"/>
      <c r="C65" s="867"/>
      <c r="D65" s="867"/>
      <c r="E65" s="208" t="s">
        <v>71</v>
      </c>
      <c r="F65" s="248">
        <v>10</v>
      </c>
      <c r="G65" s="876"/>
      <c r="H65" s="4"/>
      <c r="K65" s="4"/>
      <c r="L65" s="4"/>
    </row>
    <row r="66" spans="2:12" ht="16" customHeight="1" x14ac:dyDescent="0.35">
      <c r="B66" s="884"/>
      <c r="C66" s="221" t="s">
        <v>87</v>
      </c>
      <c r="D66" s="208" t="s">
        <v>88</v>
      </c>
      <c r="E66" s="208" t="s">
        <v>71</v>
      </c>
      <c r="F66" s="221">
        <v>3</v>
      </c>
      <c r="G66" s="876"/>
      <c r="H66" s="4"/>
      <c r="K66" s="4"/>
      <c r="L66" s="4"/>
    </row>
    <row r="67" spans="2:12" ht="16" customHeight="1" x14ac:dyDescent="0.35">
      <c r="B67" s="884"/>
      <c r="C67" s="221" t="s">
        <v>89</v>
      </c>
      <c r="D67" s="208" t="s">
        <v>90</v>
      </c>
      <c r="E67" s="208" t="s">
        <v>46</v>
      </c>
      <c r="F67" s="249">
        <v>81</v>
      </c>
      <c r="G67" s="876"/>
      <c r="H67" s="4"/>
      <c r="K67" s="4"/>
      <c r="L67" s="4"/>
    </row>
    <row r="68" spans="2:12" ht="16" customHeight="1" x14ac:dyDescent="0.35">
      <c r="B68" s="884"/>
      <c r="C68" s="221" t="s">
        <v>91</v>
      </c>
      <c r="D68" s="208" t="s">
        <v>88</v>
      </c>
      <c r="E68" s="208" t="s">
        <v>46</v>
      </c>
      <c r="F68" s="221">
        <v>216</v>
      </c>
      <c r="G68" s="876"/>
      <c r="H68" s="4"/>
      <c r="K68" s="4"/>
      <c r="L68" s="4"/>
    </row>
    <row r="69" spans="2:12" ht="16" customHeight="1" x14ac:dyDescent="0.35">
      <c r="B69" s="884"/>
      <c r="C69" s="879" t="s">
        <v>92</v>
      </c>
      <c r="D69" s="879" t="s">
        <v>93</v>
      </c>
      <c r="E69" s="208" t="s">
        <v>47</v>
      </c>
      <c r="F69" s="248">
        <v>45</v>
      </c>
      <c r="G69" s="876"/>
      <c r="H69" s="4"/>
      <c r="K69" s="4"/>
      <c r="L69" s="4"/>
    </row>
    <row r="70" spans="2:12" ht="16" customHeight="1" x14ac:dyDescent="0.35">
      <c r="B70" s="884"/>
      <c r="C70" s="867"/>
      <c r="D70" s="867"/>
      <c r="E70" s="208" t="s">
        <v>71</v>
      </c>
      <c r="F70" s="248">
        <v>45</v>
      </c>
      <c r="G70" s="876"/>
      <c r="H70" s="4"/>
      <c r="K70" s="4"/>
      <c r="L70" s="4"/>
    </row>
    <row r="71" spans="2:12" ht="16" customHeight="1" x14ac:dyDescent="0.35">
      <c r="B71" s="884"/>
      <c r="C71" s="221" t="s">
        <v>94</v>
      </c>
      <c r="D71" s="208" t="s">
        <v>56</v>
      </c>
      <c r="E71" s="208" t="s">
        <v>46</v>
      </c>
      <c r="F71" s="248">
        <v>74</v>
      </c>
      <c r="G71" s="876"/>
      <c r="H71" s="4"/>
      <c r="K71" s="4"/>
      <c r="L71" s="4"/>
    </row>
    <row r="72" spans="2:12" ht="16" customHeight="1" x14ac:dyDescent="0.35">
      <c r="B72" s="884"/>
      <c r="C72" s="221" t="s">
        <v>95</v>
      </c>
      <c r="D72" s="208" t="s">
        <v>56</v>
      </c>
      <c r="E72" s="208" t="s">
        <v>46</v>
      </c>
      <c r="F72" s="221">
        <v>6</v>
      </c>
      <c r="G72" s="876"/>
      <c r="H72" s="4"/>
      <c r="K72" s="4"/>
      <c r="L72" s="4"/>
    </row>
    <row r="73" spans="2:12" ht="28" x14ac:dyDescent="0.35">
      <c r="B73" s="884"/>
      <c r="C73" s="221" t="s">
        <v>96</v>
      </c>
      <c r="D73" s="251" t="s">
        <v>60</v>
      </c>
      <c r="E73" s="208" t="s">
        <v>47</v>
      </c>
      <c r="F73" s="249">
        <v>100</v>
      </c>
      <c r="G73" s="876"/>
      <c r="H73" s="4"/>
      <c r="K73" s="4"/>
      <c r="L73" s="4"/>
    </row>
    <row r="74" spans="2:12" ht="16" customHeight="1" x14ac:dyDescent="0.35">
      <c r="B74" s="884"/>
      <c r="C74" s="879" t="s">
        <v>97</v>
      </c>
      <c r="D74" s="879" t="s">
        <v>98</v>
      </c>
      <c r="E74" s="208" t="s">
        <v>47</v>
      </c>
      <c r="F74" s="248">
        <f>4+5+5+5+5+3+3+5+5+2+5+7+5+5+5</f>
        <v>69</v>
      </c>
      <c r="G74" s="876"/>
      <c r="H74" s="4"/>
      <c r="K74" s="4"/>
      <c r="L74" s="4"/>
    </row>
    <row r="75" spans="2:12" ht="16" customHeight="1" x14ac:dyDescent="0.35">
      <c r="B75" s="884"/>
      <c r="C75" s="867"/>
      <c r="D75" s="867"/>
      <c r="E75" s="208" t="s">
        <v>71</v>
      </c>
      <c r="F75" s="248">
        <f>7</f>
        <v>7</v>
      </c>
      <c r="G75" s="876"/>
      <c r="H75" s="4"/>
      <c r="K75" s="4"/>
      <c r="L75" s="4"/>
    </row>
    <row r="76" spans="2:12" ht="16" customHeight="1" x14ac:dyDescent="0.35">
      <c r="B76" s="884"/>
      <c r="C76" s="879" t="s">
        <v>99</v>
      </c>
      <c r="D76" s="879" t="s">
        <v>88</v>
      </c>
      <c r="E76" s="208" t="s">
        <v>47</v>
      </c>
      <c r="F76" s="221">
        <v>240</v>
      </c>
      <c r="G76" s="876"/>
      <c r="H76" s="4"/>
      <c r="K76" s="4"/>
      <c r="L76" s="4"/>
    </row>
    <row r="77" spans="2:12" ht="16" customHeight="1" x14ac:dyDescent="0.35">
      <c r="B77" s="884"/>
      <c r="C77" s="867"/>
      <c r="D77" s="867"/>
      <c r="E77" s="208" t="s">
        <v>71</v>
      </c>
      <c r="F77" s="221">
        <v>120</v>
      </c>
      <c r="G77" s="876"/>
      <c r="H77" s="4"/>
      <c r="K77" s="4"/>
      <c r="L77" s="4"/>
    </row>
    <row r="78" spans="2:12" ht="16" customHeight="1" x14ac:dyDescent="0.35">
      <c r="B78" s="884"/>
      <c r="C78" s="221" t="s">
        <v>100</v>
      </c>
      <c r="D78" s="208" t="s">
        <v>101</v>
      </c>
      <c r="E78" s="208" t="s">
        <v>47</v>
      </c>
      <c r="F78" s="221">
        <v>40</v>
      </c>
      <c r="G78" s="876"/>
      <c r="H78" s="4"/>
      <c r="K78" s="4"/>
      <c r="L78" s="4"/>
    </row>
    <row r="79" spans="2:12" ht="16" customHeight="1" x14ac:dyDescent="0.35">
      <c r="B79" s="884"/>
      <c r="C79" s="221" t="s">
        <v>102</v>
      </c>
      <c r="D79" s="208" t="s">
        <v>103</v>
      </c>
      <c r="E79" s="208" t="s">
        <v>71</v>
      </c>
      <c r="F79" s="221">
        <v>82</v>
      </c>
      <c r="G79" s="876"/>
      <c r="H79" s="4"/>
      <c r="K79" s="4"/>
      <c r="L79" s="4"/>
    </row>
    <row r="80" spans="2:12" ht="16" customHeight="1" x14ac:dyDescent="0.35">
      <c r="B80" s="884"/>
      <c r="C80" s="221" t="s">
        <v>104</v>
      </c>
      <c r="D80" s="208" t="s">
        <v>101</v>
      </c>
      <c r="E80" s="208" t="s">
        <v>47</v>
      </c>
      <c r="F80" s="221">
        <v>84</v>
      </c>
      <c r="G80" s="876"/>
      <c r="H80" s="4"/>
      <c r="K80" s="4"/>
      <c r="L80" s="4"/>
    </row>
    <row r="81" spans="2:12" ht="16" customHeight="1" x14ac:dyDescent="0.35">
      <c r="B81" s="884"/>
      <c r="C81" s="879" t="s">
        <v>105</v>
      </c>
      <c r="D81" s="879" t="s">
        <v>93</v>
      </c>
      <c r="E81" s="208" t="s">
        <v>47</v>
      </c>
      <c r="F81" s="221">
        <v>30</v>
      </c>
      <c r="G81" s="876"/>
      <c r="H81" s="4"/>
      <c r="K81" s="4"/>
      <c r="L81" s="4"/>
    </row>
    <row r="82" spans="2:12" ht="16" customHeight="1" x14ac:dyDescent="0.35">
      <c r="B82" s="884"/>
      <c r="C82" s="867"/>
      <c r="D82" s="867"/>
      <c r="E82" s="208" t="s">
        <v>71</v>
      </c>
      <c r="F82" s="221">
        <v>30</v>
      </c>
      <c r="G82" s="876"/>
      <c r="H82" s="4"/>
      <c r="K82" s="4"/>
      <c r="L82" s="4"/>
    </row>
    <row r="83" spans="2:12" ht="28" x14ac:dyDescent="0.35">
      <c r="B83" s="884"/>
      <c r="C83" s="208" t="s">
        <v>106</v>
      </c>
      <c r="D83" s="251" t="s">
        <v>60</v>
      </c>
      <c r="E83" s="208" t="s">
        <v>47</v>
      </c>
      <c r="F83" s="221">
        <v>70</v>
      </c>
      <c r="G83" s="876"/>
      <c r="H83" s="4"/>
      <c r="K83" s="4"/>
      <c r="L83" s="4"/>
    </row>
    <row r="84" spans="2:12" ht="16" customHeight="1" x14ac:dyDescent="0.35">
      <c r="B84" s="884"/>
      <c r="C84" s="221" t="s">
        <v>107</v>
      </c>
      <c r="D84" s="208" t="s">
        <v>108</v>
      </c>
      <c r="E84" s="208" t="s">
        <v>47</v>
      </c>
      <c r="F84" s="221">
        <v>125</v>
      </c>
      <c r="G84" s="876" t="s">
        <v>86</v>
      </c>
      <c r="H84" s="4"/>
      <c r="K84" s="4"/>
      <c r="L84" s="4"/>
    </row>
    <row r="85" spans="2:12" ht="16" customHeight="1" x14ac:dyDescent="0.35">
      <c r="B85" s="884"/>
      <c r="C85" s="879" t="s">
        <v>109</v>
      </c>
      <c r="D85" s="879" t="s">
        <v>85</v>
      </c>
      <c r="E85" s="208" t="s">
        <v>47</v>
      </c>
      <c r="F85" s="221">
        <v>10</v>
      </c>
      <c r="G85" s="876"/>
      <c r="H85" s="4"/>
      <c r="K85" s="4"/>
      <c r="L85" s="4"/>
    </row>
    <row r="86" spans="2:12" ht="16" customHeight="1" x14ac:dyDescent="0.35">
      <c r="B86" s="884"/>
      <c r="C86" s="867"/>
      <c r="D86" s="867"/>
      <c r="E86" s="208" t="s">
        <v>71</v>
      </c>
      <c r="F86" s="221">
        <v>10</v>
      </c>
      <c r="G86" s="876"/>
      <c r="H86" s="4"/>
      <c r="K86" s="4"/>
      <c r="L86" s="4"/>
    </row>
    <row r="87" spans="2:12" ht="16" customHeight="1" x14ac:dyDescent="0.35">
      <c r="B87" s="884"/>
      <c r="C87" s="221" t="s">
        <v>110</v>
      </c>
      <c r="D87" s="208" t="s">
        <v>56</v>
      </c>
      <c r="E87" s="208" t="s">
        <v>47</v>
      </c>
      <c r="F87" s="221">
        <v>33</v>
      </c>
      <c r="G87" s="876"/>
      <c r="H87" s="4"/>
      <c r="K87" s="4"/>
      <c r="L87" s="4"/>
    </row>
    <row r="88" spans="2:12" ht="16" customHeight="1" x14ac:dyDescent="0.35">
      <c r="B88" s="884"/>
      <c r="C88" s="221" t="s">
        <v>111</v>
      </c>
      <c r="D88" s="208" t="s">
        <v>112</v>
      </c>
      <c r="E88" s="208" t="s">
        <v>47</v>
      </c>
      <c r="F88" s="249">
        <v>8</v>
      </c>
      <c r="G88" s="876"/>
      <c r="H88" s="4"/>
      <c r="K88" s="4"/>
      <c r="L88" s="4"/>
    </row>
    <row r="89" spans="2:12" ht="16" customHeight="1" x14ac:dyDescent="0.35">
      <c r="B89" s="884"/>
      <c r="C89" s="221" t="s">
        <v>113</v>
      </c>
      <c r="D89" s="208" t="s">
        <v>112</v>
      </c>
      <c r="E89" s="208" t="s">
        <v>47</v>
      </c>
      <c r="F89" s="249">
        <v>10</v>
      </c>
      <c r="G89" s="876"/>
      <c r="H89" s="4"/>
      <c r="K89" s="4"/>
      <c r="L89" s="4"/>
    </row>
    <row r="90" spans="2:12" ht="16" customHeight="1" x14ac:dyDescent="0.35">
      <c r="B90" s="884"/>
      <c r="C90" s="221" t="s">
        <v>114</v>
      </c>
      <c r="D90" s="208" t="s">
        <v>112</v>
      </c>
      <c r="E90" s="208" t="s">
        <v>47</v>
      </c>
      <c r="F90" s="249">
        <v>18</v>
      </c>
      <c r="G90" s="876"/>
      <c r="H90" s="4"/>
      <c r="K90" s="4"/>
      <c r="L90" s="4"/>
    </row>
    <row r="91" spans="2:12" ht="16" customHeight="1" x14ac:dyDescent="0.35">
      <c r="B91" s="884"/>
      <c r="C91" s="879" t="s">
        <v>115</v>
      </c>
      <c r="D91" s="879" t="s">
        <v>103</v>
      </c>
      <c r="E91" s="208" t="s">
        <v>47</v>
      </c>
      <c r="F91" s="221">
        <v>300</v>
      </c>
      <c r="G91" s="876"/>
      <c r="H91" s="4"/>
      <c r="K91" s="4"/>
      <c r="L91" s="4"/>
    </row>
    <row r="92" spans="2:12" ht="16" customHeight="1" x14ac:dyDescent="0.35">
      <c r="B92" s="884"/>
      <c r="C92" s="867"/>
      <c r="D92" s="867"/>
      <c r="E92" s="208" t="s">
        <v>71</v>
      </c>
      <c r="F92" s="221">
        <v>240</v>
      </c>
      <c r="G92" s="876"/>
      <c r="H92" s="4"/>
      <c r="K92" s="4"/>
      <c r="L92" s="4"/>
    </row>
    <row r="93" spans="2:12" ht="16" customHeight="1" x14ac:dyDescent="0.35">
      <c r="B93" s="884"/>
      <c r="C93" s="221" t="s">
        <v>116</v>
      </c>
      <c r="D93" s="208" t="s">
        <v>117</v>
      </c>
      <c r="E93" s="208" t="s">
        <v>47</v>
      </c>
      <c r="F93" s="221">
        <v>250</v>
      </c>
      <c r="G93" s="876"/>
      <c r="H93" s="4"/>
      <c r="K93" s="4"/>
      <c r="L93" s="4"/>
    </row>
    <row r="94" spans="2:12" ht="16" customHeight="1" x14ac:dyDescent="0.35">
      <c r="B94" s="884"/>
      <c r="C94" s="879" t="s">
        <v>118</v>
      </c>
      <c r="D94" s="879" t="s">
        <v>103</v>
      </c>
      <c r="E94" s="208" t="s">
        <v>47</v>
      </c>
      <c r="F94" s="221">
        <v>500</v>
      </c>
      <c r="G94" s="876"/>
      <c r="H94" s="4"/>
      <c r="K94" s="4"/>
      <c r="L94" s="4"/>
    </row>
    <row r="95" spans="2:12" ht="16" customHeight="1" x14ac:dyDescent="0.35">
      <c r="B95" s="884"/>
      <c r="C95" s="912"/>
      <c r="D95" s="912"/>
      <c r="E95" s="250" t="s">
        <v>71</v>
      </c>
      <c r="F95" s="224">
        <v>500</v>
      </c>
      <c r="G95" s="876"/>
      <c r="H95" s="4"/>
      <c r="K95" s="4"/>
      <c r="L95" s="4"/>
    </row>
    <row r="96" spans="2:12" ht="16" customHeight="1" x14ac:dyDescent="0.35">
      <c r="B96" s="884"/>
      <c r="C96" s="904" t="s">
        <v>119</v>
      </c>
      <c r="D96" s="905"/>
      <c r="E96" s="906"/>
      <c r="F96" s="252">
        <f>SUM(F64:F95)</f>
        <v>3366</v>
      </c>
      <c r="G96" s="876"/>
      <c r="H96" s="4"/>
      <c r="K96" s="4"/>
      <c r="L96" s="4"/>
    </row>
    <row r="97" spans="2:14" ht="16" customHeight="1" x14ac:dyDescent="0.35">
      <c r="B97" s="884" t="s">
        <v>75</v>
      </c>
      <c r="C97" s="218" t="s">
        <v>120</v>
      </c>
      <c r="D97" s="205" t="s">
        <v>121</v>
      </c>
      <c r="E97" s="205" t="s">
        <v>47</v>
      </c>
      <c r="F97" s="218">
        <v>80</v>
      </c>
      <c r="G97" s="876"/>
      <c r="H97" s="4"/>
      <c r="K97" s="4"/>
      <c r="L97" s="4"/>
    </row>
    <row r="98" spans="2:14" ht="16" customHeight="1" x14ac:dyDescent="0.35">
      <c r="B98" s="884"/>
      <c r="C98" s="221" t="s">
        <v>122</v>
      </c>
      <c r="D98" s="208" t="s">
        <v>121</v>
      </c>
      <c r="E98" s="208" t="s">
        <v>71</v>
      </c>
      <c r="F98" s="221">
        <v>200</v>
      </c>
      <c r="G98" s="876"/>
      <c r="H98" s="4"/>
      <c r="K98" s="4"/>
      <c r="L98" s="4"/>
    </row>
    <row r="99" spans="2:14" ht="16" customHeight="1" x14ac:dyDescent="0.35">
      <c r="B99" s="884"/>
      <c r="C99" s="913" t="s">
        <v>123</v>
      </c>
      <c r="D99" s="879" t="s">
        <v>121</v>
      </c>
      <c r="E99" s="208" t="s">
        <v>47</v>
      </c>
      <c r="F99" s="221">
        <v>250</v>
      </c>
      <c r="G99" s="876"/>
      <c r="H99" s="4"/>
      <c r="K99" s="4"/>
      <c r="L99" s="4"/>
    </row>
    <row r="100" spans="2:14" ht="16" customHeight="1" x14ac:dyDescent="0.35">
      <c r="B100" s="884"/>
      <c r="C100" s="914"/>
      <c r="D100" s="912"/>
      <c r="E100" s="250" t="s">
        <v>71</v>
      </c>
      <c r="F100" s="224">
        <v>45</v>
      </c>
      <c r="G100" s="876"/>
      <c r="H100" s="4"/>
      <c r="K100" s="4"/>
      <c r="L100" s="4"/>
    </row>
    <row r="101" spans="2:14" ht="16" customHeight="1" x14ac:dyDescent="0.35">
      <c r="B101" s="884"/>
      <c r="C101" s="904" t="s">
        <v>124</v>
      </c>
      <c r="D101" s="905"/>
      <c r="E101" s="906"/>
      <c r="F101" s="253">
        <f>SUM(F97:F100)</f>
        <v>575</v>
      </c>
      <c r="G101" s="876"/>
      <c r="H101" s="4"/>
      <c r="K101" s="4"/>
      <c r="L101" s="4"/>
    </row>
    <row r="102" spans="2:14" ht="16" customHeight="1" x14ac:dyDescent="0.35">
      <c r="B102" s="884" t="s">
        <v>78</v>
      </c>
      <c r="C102" s="218" t="s">
        <v>125</v>
      </c>
      <c r="D102" s="205" t="s">
        <v>58</v>
      </c>
      <c r="E102" s="205" t="s">
        <v>46</v>
      </c>
      <c r="F102" s="247">
        <v>65</v>
      </c>
      <c r="G102" s="876"/>
      <c r="H102" s="4"/>
      <c r="K102" s="4"/>
      <c r="L102" s="4"/>
    </row>
    <row r="103" spans="2:14" ht="16" customHeight="1" x14ac:dyDescent="0.35">
      <c r="B103" s="884"/>
      <c r="C103" s="879" t="s">
        <v>126</v>
      </c>
      <c r="D103" s="879" t="s">
        <v>58</v>
      </c>
      <c r="E103" s="208" t="s">
        <v>47</v>
      </c>
      <c r="F103" s="248">
        <v>225</v>
      </c>
      <c r="G103" s="876"/>
      <c r="H103" s="4"/>
      <c r="K103" s="4"/>
      <c r="L103" s="4"/>
    </row>
    <row r="104" spans="2:14" ht="16" customHeight="1" x14ac:dyDescent="0.35">
      <c r="B104" s="884"/>
      <c r="C104" s="867"/>
      <c r="D104" s="867"/>
      <c r="E104" s="208" t="s">
        <v>71</v>
      </c>
      <c r="F104" s="248">
        <v>134.5</v>
      </c>
      <c r="G104" s="876"/>
      <c r="H104" s="4"/>
      <c r="K104" s="4"/>
      <c r="L104" s="4"/>
    </row>
    <row r="105" spans="2:14" ht="16" customHeight="1" x14ac:dyDescent="0.35">
      <c r="B105" s="884"/>
      <c r="C105" s="221" t="s">
        <v>127</v>
      </c>
      <c r="D105" s="208" t="s">
        <v>112</v>
      </c>
      <c r="E105" s="208" t="s">
        <v>40</v>
      </c>
      <c r="F105" s="249">
        <v>670</v>
      </c>
      <c r="G105" s="876"/>
      <c r="H105" s="4"/>
      <c r="K105" s="4"/>
      <c r="L105" s="4"/>
    </row>
    <row r="106" spans="2:14" ht="16" customHeight="1" x14ac:dyDescent="0.35">
      <c r="B106" s="884"/>
      <c r="C106" s="224" t="s">
        <v>128</v>
      </c>
      <c r="D106" s="250" t="s">
        <v>58</v>
      </c>
      <c r="E106" s="250" t="s">
        <v>71</v>
      </c>
      <c r="F106" s="254">
        <v>80</v>
      </c>
      <c r="G106" s="876"/>
      <c r="H106" s="4"/>
      <c r="K106" s="4"/>
      <c r="L106" s="4"/>
    </row>
    <row r="107" spans="2:14" ht="16" customHeight="1" x14ac:dyDescent="0.35">
      <c r="B107" s="885"/>
      <c r="C107" s="901" t="s">
        <v>129</v>
      </c>
      <c r="D107" s="902"/>
      <c r="E107" s="903"/>
      <c r="F107" s="255">
        <f>SUM(F102:F106)</f>
        <v>1174.5</v>
      </c>
      <c r="G107" s="876"/>
      <c r="H107" s="4"/>
      <c r="K107" s="4"/>
      <c r="L107" s="4"/>
    </row>
    <row r="108" spans="2:14" ht="16" customHeight="1" x14ac:dyDescent="0.35">
      <c r="B108" s="886" t="s">
        <v>35</v>
      </c>
      <c r="C108" s="887"/>
      <c r="D108" s="887"/>
      <c r="E108" s="888"/>
      <c r="F108" s="256">
        <f>SUM(F96,F101,F107)</f>
        <v>5115.5</v>
      </c>
      <c r="G108" s="858"/>
      <c r="H108" s="4"/>
      <c r="K108" s="4"/>
      <c r="L108" s="4"/>
    </row>
    <row r="110" spans="2:14" ht="192" customHeight="1" x14ac:dyDescent="0.35">
      <c r="B110" s="883" t="s">
        <v>130</v>
      </c>
      <c r="C110" s="883"/>
      <c r="D110" s="883"/>
      <c r="E110" s="883"/>
      <c r="F110" s="883"/>
      <c r="G110" s="883"/>
      <c r="H110" s="883"/>
      <c r="I110" s="883"/>
      <c r="J110" s="883"/>
      <c r="K110" s="883"/>
      <c r="L110" s="883"/>
      <c r="M110" s="883"/>
    </row>
    <row r="111" spans="2:14" ht="16" customHeight="1" x14ac:dyDescent="0.35">
      <c r="B111" s="856" t="s">
        <v>571</v>
      </c>
      <c r="C111" s="856"/>
      <c r="D111" s="856"/>
      <c r="E111" s="856"/>
      <c r="F111" s="856"/>
      <c r="G111" s="856"/>
      <c r="H111" s="856"/>
      <c r="I111" s="856"/>
      <c r="J111" s="856"/>
      <c r="K111" s="856"/>
      <c r="L111" s="856"/>
      <c r="M111" s="257"/>
      <c r="N111" s="257"/>
    </row>
  </sheetData>
  <sheetProtection algorithmName="SHA-512" hashValue="CCI0z4+IhqL7O4wsZ27UErmB7EQXX6kQk5x4biJuZoZdreLT7gyDuqQ0zHaFqdC9IMMyu3vmEks7RsRn2qbVeA==" saltValue="yjZM9PW/ghtaC+N6yy1cTA==" spinCount="100000" sheet="1" objects="1" scenarios="1"/>
  <customSheetViews>
    <customSheetView guid="{2ED3A9CB-81A9-4973-8A42-E9BC13885177}" scale="61" showGridLines="0">
      <selection activeCell="N2" sqref="N2"/>
      <pageMargins left="0" right="0" top="0" bottom="0" header="0" footer="0"/>
    </customSheetView>
  </customSheetViews>
  <mergeCells count="82">
    <mergeCell ref="G84:G108"/>
    <mergeCell ref="C107:E107"/>
    <mergeCell ref="C101:E101"/>
    <mergeCell ref="C96:E96"/>
    <mergeCell ref="B42:B45"/>
    <mergeCell ref="B46:B51"/>
    <mergeCell ref="B52:B59"/>
    <mergeCell ref="B60:C60"/>
    <mergeCell ref="C94:C95"/>
    <mergeCell ref="D99:D100"/>
    <mergeCell ref="C99:C100"/>
    <mergeCell ref="C81:C82"/>
    <mergeCell ref="D64:D65"/>
    <mergeCell ref="D74:D75"/>
    <mergeCell ref="D94:D95"/>
    <mergeCell ref="D76:D77"/>
    <mergeCell ref="L6:L7"/>
    <mergeCell ref="B62:G62"/>
    <mergeCell ref="B39:E39"/>
    <mergeCell ref="G64:G83"/>
    <mergeCell ref="D85:D86"/>
    <mergeCell ref="D81:D82"/>
    <mergeCell ref="B27:C27"/>
    <mergeCell ref="B29:C29"/>
    <mergeCell ref="B30:C30"/>
    <mergeCell ref="B31:C31"/>
    <mergeCell ref="B36:C36"/>
    <mergeCell ref="B35:C35"/>
    <mergeCell ref="B28:C28"/>
    <mergeCell ref="B33:C33"/>
    <mergeCell ref="B34:C34"/>
    <mergeCell ref="C74:C75"/>
    <mergeCell ref="B111:L111"/>
    <mergeCell ref="C40:C41"/>
    <mergeCell ref="B40:B41"/>
    <mergeCell ref="D40:E40"/>
    <mergeCell ref="B110:M110"/>
    <mergeCell ref="B97:B101"/>
    <mergeCell ref="B102:B107"/>
    <mergeCell ref="B108:E108"/>
    <mergeCell ref="D103:D104"/>
    <mergeCell ref="C103:C104"/>
    <mergeCell ref="D69:D70"/>
    <mergeCell ref="C69:C70"/>
    <mergeCell ref="B64:B96"/>
    <mergeCell ref="C64:C65"/>
    <mergeCell ref="D91:D92"/>
    <mergeCell ref="C91:C92"/>
    <mergeCell ref="C76:C77"/>
    <mergeCell ref="C85:C86"/>
    <mergeCell ref="B19:C19"/>
    <mergeCell ref="B20:C20"/>
    <mergeCell ref="B21:C21"/>
    <mergeCell ref="L25:L26"/>
    <mergeCell ref="B32:C32"/>
    <mergeCell ref="B22:C22"/>
    <mergeCell ref="B24:L24"/>
    <mergeCell ref="L8:L22"/>
    <mergeCell ref="B14:C14"/>
    <mergeCell ref="B15:C15"/>
    <mergeCell ref="B16:C16"/>
    <mergeCell ref="B17:C17"/>
    <mergeCell ref="B18:C18"/>
    <mergeCell ref="L27:L37"/>
    <mergeCell ref="B37:C37"/>
    <mergeCell ref="B25:C26"/>
    <mergeCell ref="B5:L5"/>
    <mergeCell ref="H25:I25"/>
    <mergeCell ref="F25:G25"/>
    <mergeCell ref="D25:E25"/>
    <mergeCell ref="J25:K25"/>
    <mergeCell ref="D6:E6"/>
    <mergeCell ref="F6:G6"/>
    <mergeCell ref="H6:I6"/>
    <mergeCell ref="J6:K6"/>
    <mergeCell ref="B9:C9"/>
    <mergeCell ref="B8:C8"/>
    <mergeCell ref="B6:C7"/>
    <mergeCell ref="B10:C10"/>
    <mergeCell ref="B11:C11"/>
    <mergeCell ref="B12:C12"/>
    <mergeCell ref="B13:C13"/>
  </mergeCells>
  <hyperlinks>
    <hyperlink ref="B111:L111" r:id="rId1" location="page=22" display="For more information about our SBUs, like which types of businesses and countries are included in which one of them, access page 22 of the 2023 Annual Report." xr:uid="{01AE0546-526B-48EB-8C18-CE782499595F}"/>
  </hyperlinks>
  <pageMargins left="0.511811024" right="0.511811024" top="0.78740157499999996" bottom="0.78740157499999996" header="0.31496062000000002" footer="0.31496062000000002"/>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862EB8-B5A3-4CDD-8CB7-8690A81EA273}">
  <sheetPr>
    <tabColor rgb="FFF5F5F5"/>
  </sheetPr>
  <dimension ref="A5:J83"/>
  <sheetViews>
    <sheetView showGridLines="0" zoomScale="50" zoomScaleNormal="50" workbookViewId="0">
      <selection activeCell="K23" sqref="K23"/>
    </sheetView>
  </sheetViews>
  <sheetFormatPr defaultColWidth="9.1796875" defaultRowHeight="16" customHeight="1" x14ac:dyDescent="0.35"/>
  <cols>
    <col min="1" max="1" width="3.54296875" style="1" customWidth="1"/>
    <col min="2" max="2" width="17.1796875" style="2" customWidth="1"/>
    <col min="3" max="3" width="31.453125" style="2" customWidth="1"/>
    <col min="4" max="4" width="15.453125" style="3" customWidth="1"/>
    <col min="5" max="7" width="15.453125" style="1" customWidth="1"/>
    <col min="8" max="8" width="23.1796875" style="1" customWidth="1"/>
    <col min="9" max="9" width="4.54296875" style="4" customWidth="1"/>
    <col min="10" max="18" width="9.1796875" style="4"/>
    <col min="19" max="19" width="10.54296875" style="4" bestFit="1" customWidth="1"/>
    <col min="20" max="16384" width="9.1796875" style="4"/>
  </cols>
  <sheetData>
    <row r="5" spans="2:8" ht="14.5" x14ac:dyDescent="0.35"/>
    <row r="6" spans="2:8" ht="22" customHeight="1" x14ac:dyDescent="0.35"/>
    <row r="7" spans="2:8" ht="36" customHeight="1" x14ac:dyDescent="0.35">
      <c r="B7" s="955" t="s">
        <v>131</v>
      </c>
      <c r="C7" s="956"/>
      <c r="D7" s="956"/>
      <c r="E7" s="956"/>
      <c r="F7" s="956"/>
      <c r="G7" s="956"/>
      <c r="H7" s="957"/>
    </row>
    <row r="8" spans="2:8" ht="14.5" x14ac:dyDescent="0.35">
      <c r="B8" s="258" t="s">
        <v>80</v>
      </c>
      <c r="C8" s="139" t="s">
        <v>132</v>
      </c>
      <c r="D8" s="259">
        <v>2020</v>
      </c>
      <c r="E8" s="259">
        <v>2021</v>
      </c>
      <c r="F8" s="259">
        <v>2022</v>
      </c>
      <c r="G8" s="260">
        <v>2023</v>
      </c>
      <c r="H8" s="261" t="s">
        <v>17</v>
      </c>
    </row>
    <row r="9" spans="2:8" ht="16" customHeight="1" x14ac:dyDescent="0.35">
      <c r="B9" s="960" t="s">
        <v>133</v>
      </c>
      <c r="C9" s="262" t="s">
        <v>134</v>
      </c>
      <c r="D9" s="263">
        <v>13.74</v>
      </c>
      <c r="E9" s="263">
        <v>13.24</v>
      </c>
      <c r="F9" s="263">
        <v>13.7</v>
      </c>
      <c r="G9" s="264">
        <v>12.85</v>
      </c>
      <c r="H9" s="958" t="s">
        <v>135</v>
      </c>
    </row>
    <row r="10" spans="2:8" ht="16" customHeight="1" x14ac:dyDescent="0.35">
      <c r="B10" s="961"/>
      <c r="C10" s="266" t="s">
        <v>136</v>
      </c>
      <c r="D10" s="267">
        <v>3.81</v>
      </c>
      <c r="E10" s="267">
        <v>3.51</v>
      </c>
      <c r="F10" s="267">
        <v>3.95</v>
      </c>
      <c r="G10" s="268">
        <v>4.4000000000000004</v>
      </c>
      <c r="H10" s="958"/>
    </row>
    <row r="11" spans="2:8" ht="16" customHeight="1" x14ac:dyDescent="0.35">
      <c r="B11" s="963" t="s">
        <v>137</v>
      </c>
      <c r="C11" s="269" t="s">
        <v>134</v>
      </c>
      <c r="D11" s="270">
        <v>1.94</v>
      </c>
      <c r="E11" s="270">
        <v>1.56</v>
      </c>
      <c r="F11" s="270">
        <v>1.66</v>
      </c>
      <c r="G11" s="271">
        <v>1.35</v>
      </c>
      <c r="H11" s="958"/>
    </row>
    <row r="12" spans="2:8" ht="16" customHeight="1" x14ac:dyDescent="0.35">
      <c r="B12" s="964"/>
      <c r="C12" s="272" t="s">
        <v>136</v>
      </c>
      <c r="D12" s="273">
        <v>0.95</v>
      </c>
      <c r="E12" s="273">
        <v>1.32</v>
      </c>
      <c r="F12" s="273">
        <v>0.81</v>
      </c>
      <c r="G12" s="274">
        <v>0.66</v>
      </c>
      <c r="H12" s="958"/>
    </row>
    <row r="13" spans="2:8" ht="16" customHeight="1" x14ac:dyDescent="0.35">
      <c r="B13" s="963" t="s">
        <v>138</v>
      </c>
      <c r="C13" s="269" t="s">
        <v>134</v>
      </c>
      <c r="D13" s="270">
        <v>1.22</v>
      </c>
      <c r="E13" s="270">
        <v>1.68</v>
      </c>
      <c r="F13" s="270">
        <v>1.87</v>
      </c>
      <c r="G13" s="271">
        <v>1.45</v>
      </c>
      <c r="H13" s="958"/>
    </row>
    <row r="14" spans="2:8" ht="16" customHeight="1" x14ac:dyDescent="0.35">
      <c r="B14" s="964"/>
      <c r="C14" s="272" t="s">
        <v>136</v>
      </c>
      <c r="D14" s="273">
        <v>0.93</v>
      </c>
      <c r="E14" s="273">
        <v>0.75</v>
      </c>
      <c r="F14" s="273">
        <v>1.37</v>
      </c>
      <c r="G14" s="274">
        <v>1.02</v>
      </c>
      <c r="H14" s="958"/>
    </row>
    <row r="15" spans="2:8" ht="16" customHeight="1" x14ac:dyDescent="0.35">
      <c r="B15" s="963" t="s">
        <v>35</v>
      </c>
      <c r="C15" s="275" t="s">
        <v>139</v>
      </c>
      <c r="D15" s="270">
        <v>2</v>
      </c>
      <c r="E15" s="270">
        <v>2.2400000000000002</v>
      </c>
      <c r="F15" s="270">
        <v>2.56</v>
      </c>
      <c r="G15" s="271">
        <v>2.31</v>
      </c>
      <c r="H15" s="958"/>
    </row>
    <row r="16" spans="2:8" ht="16" customHeight="1" x14ac:dyDescent="0.35">
      <c r="B16" s="965"/>
      <c r="C16" s="28" t="s">
        <v>136</v>
      </c>
      <c r="D16" s="276">
        <v>1.18</v>
      </c>
      <c r="E16" s="276">
        <v>1.31</v>
      </c>
      <c r="F16" s="276">
        <v>1.53</v>
      </c>
      <c r="G16" s="277">
        <v>1.44</v>
      </c>
      <c r="H16" s="959"/>
    </row>
    <row r="18" spans="2:10" ht="18" customHeight="1" x14ac:dyDescent="0.35">
      <c r="B18" s="955" t="s">
        <v>140</v>
      </c>
      <c r="C18" s="956"/>
      <c r="D18" s="956"/>
      <c r="E18" s="956"/>
      <c r="F18" s="956"/>
      <c r="G18" s="956"/>
      <c r="H18" s="957"/>
    </row>
    <row r="19" spans="2:10" ht="14.5" x14ac:dyDescent="0.35">
      <c r="B19" s="966" t="s">
        <v>132</v>
      </c>
      <c r="C19" s="967"/>
      <c r="D19" s="279">
        <v>2020</v>
      </c>
      <c r="E19" s="279">
        <v>2021</v>
      </c>
      <c r="F19" s="279">
        <v>2022</v>
      </c>
      <c r="G19" s="279">
        <v>2023</v>
      </c>
      <c r="H19" s="261" t="s">
        <v>17</v>
      </c>
    </row>
    <row r="20" spans="2:10" ht="32.15" customHeight="1" x14ac:dyDescent="0.35">
      <c r="B20" s="968" t="s">
        <v>141</v>
      </c>
      <c r="C20" s="969"/>
      <c r="D20" s="282">
        <v>0.09</v>
      </c>
      <c r="E20" s="282">
        <v>0.04</v>
      </c>
      <c r="F20" s="282">
        <v>7.0000000000000007E-2</v>
      </c>
      <c r="G20" s="283">
        <v>0.02</v>
      </c>
      <c r="H20" s="278" t="s">
        <v>142</v>
      </c>
      <c r="J20" s="284"/>
    </row>
    <row r="22" spans="2:10" ht="18" customHeight="1" x14ac:dyDescent="0.35">
      <c r="B22" s="848" t="s">
        <v>143</v>
      </c>
      <c r="C22" s="915"/>
      <c r="D22" s="915"/>
      <c r="E22" s="915"/>
      <c r="F22" s="915"/>
      <c r="G22" s="915"/>
      <c r="H22" s="916"/>
    </row>
    <row r="23" spans="2:10" ht="16" customHeight="1" x14ac:dyDescent="0.35">
      <c r="B23" s="962" t="s">
        <v>144</v>
      </c>
      <c r="C23" s="846"/>
      <c r="D23" s="259">
        <v>2020</v>
      </c>
      <c r="E23" s="259">
        <v>2021</v>
      </c>
      <c r="F23" s="259">
        <v>2022</v>
      </c>
      <c r="G23" s="260">
        <v>2023</v>
      </c>
      <c r="H23" s="261" t="s">
        <v>17</v>
      </c>
    </row>
    <row r="24" spans="2:10" ht="16" customHeight="1" x14ac:dyDescent="0.35">
      <c r="B24" s="927" t="s">
        <v>38</v>
      </c>
      <c r="C24" s="928"/>
      <c r="D24" s="286">
        <v>0.89362417601245947</v>
      </c>
      <c r="E24" s="286">
        <v>0.89078249186297676</v>
      </c>
      <c r="F24" s="286">
        <v>0.83098703155019549</v>
      </c>
      <c r="G24" s="287">
        <v>0.85957109436918833</v>
      </c>
      <c r="H24" s="958" t="s">
        <v>145</v>
      </c>
    </row>
    <row r="25" spans="2:10" ht="16" customHeight="1" x14ac:dyDescent="0.35">
      <c r="B25" s="925" t="s">
        <v>39</v>
      </c>
      <c r="C25" s="926"/>
      <c r="D25" s="286">
        <v>0.90722482190533227</v>
      </c>
      <c r="E25" s="286">
        <v>0.92982821185347764</v>
      </c>
      <c r="F25" s="286">
        <v>0.93323801369863013</v>
      </c>
      <c r="G25" s="287">
        <v>0.88592632362660306</v>
      </c>
      <c r="H25" s="958"/>
    </row>
    <row r="26" spans="2:10" ht="16" customHeight="1" x14ac:dyDescent="0.35">
      <c r="B26" s="925" t="s">
        <v>40</v>
      </c>
      <c r="C26" s="926"/>
      <c r="D26" s="286">
        <v>0.92114441061777863</v>
      </c>
      <c r="E26" s="286">
        <v>0.8560718266417352</v>
      </c>
      <c r="F26" s="286">
        <v>0.8920642271665512</v>
      </c>
      <c r="G26" s="287">
        <v>0.93269496239090899</v>
      </c>
      <c r="H26" s="958"/>
    </row>
    <row r="27" spans="2:10" ht="16" customHeight="1" x14ac:dyDescent="0.35">
      <c r="B27" s="927" t="s">
        <v>41</v>
      </c>
      <c r="C27" s="928"/>
      <c r="D27" s="286">
        <v>0.96219806148748277</v>
      </c>
      <c r="E27" s="286">
        <v>0.94051241633401872</v>
      </c>
      <c r="F27" s="286">
        <v>0.84741952534438436</v>
      </c>
      <c r="G27" s="287">
        <v>0.96169459157214932</v>
      </c>
      <c r="H27" s="958"/>
    </row>
    <row r="28" spans="2:10" ht="16" customHeight="1" x14ac:dyDescent="0.35">
      <c r="B28" s="925" t="s">
        <v>45</v>
      </c>
      <c r="C28" s="926"/>
      <c r="D28" s="286">
        <v>0.91458084250750671</v>
      </c>
      <c r="E28" s="286">
        <v>0.92573240924087641</v>
      </c>
      <c r="F28" s="286">
        <v>0.92687079082110435</v>
      </c>
      <c r="G28" s="287">
        <v>0.92048125704731043</v>
      </c>
      <c r="H28" s="958"/>
    </row>
    <row r="29" spans="2:10" ht="16" customHeight="1" x14ac:dyDescent="0.35">
      <c r="B29" s="925" t="s">
        <v>46</v>
      </c>
      <c r="C29" s="926"/>
      <c r="D29" s="286">
        <v>0.91374886131971722</v>
      </c>
      <c r="E29" s="286">
        <v>0.91571168756872412</v>
      </c>
      <c r="F29" s="286">
        <v>0.90619562814939825</v>
      </c>
      <c r="G29" s="287">
        <v>0.92245460693073911</v>
      </c>
      <c r="H29" s="958"/>
    </row>
    <row r="30" spans="2:10" ht="16" customHeight="1" x14ac:dyDescent="0.35">
      <c r="B30" s="925" t="s">
        <v>47</v>
      </c>
      <c r="C30" s="926"/>
      <c r="D30" s="286">
        <v>0.99936065711237776</v>
      </c>
      <c r="E30" s="286">
        <v>0.95033942560646734</v>
      </c>
      <c r="F30" s="286">
        <v>0.96693864364672233</v>
      </c>
      <c r="G30" s="287">
        <v>0.9873976023064277</v>
      </c>
      <c r="H30" s="958"/>
    </row>
    <row r="31" spans="2:10" ht="16" customHeight="1" x14ac:dyDescent="0.35">
      <c r="B31" s="925" t="s">
        <v>48</v>
      </c>
      <c r="C31" s="926"/>
      <c r="D31" s="286">
        <v>0.95940182648401839</v>
      </c>
      <c r="E31" s="286">
        <v>0.96874771689497707</v>
      </c>
      <c r="F31" s="286">
        <v>0.95974086757990862</v>
      </c>
      <c r="G31" s="287">
        <v>0.96204794520547954</v>
      </c>
      <c r="H31" s="958"/>
    </row>
    <row r="32" spans="2:10" ht="16" customHeight="1" x14ac:dyDescent="0.35">
      <c r="B32" s="929" t="s">
        <v>49</v>
      </c>
      <c r="C32" s="930"/>
      <c r="D32" s="288">
        <v>0.87821792887549888</v>
      </c>
      <c r="E32" s="288">
        <v>0.71364897580435738</v>
      </c>
      <c r="F32" s="288">
        <v>0.82050275474625123</v>
      </c>
      <c r="G32" s="289">
        <v>0.94585532919678117</v>
      </c>
      <c r="H32" s="959"/>
    </row>
    <row r="34" spans="1:8" s="8" customFormat="1" ht="18" customHeight="1" x14ac:dyDescent="0.35">
      <c r="A34" s="7"/>
      <c r="B34" s="848" t="s">
        <v>146</v>
      </c>
      <c r="C34" s="915"/>
      <c r="D34" s="915"/>
      <c r="E34" s="915"/>
      <c r="F34" s="915"/>
      <c r="G34" s="915"/>
      <c r="H34" s="916"/>
    </row>
    <row r="35" spans="1:8" ht="16" customHeight="1" x14ac:dyDescent="0.35">
      <c r="B35" s="919" t="s">
        <v>147</v>
      </c>
      <c r="C35" s="920"/>
      <c r="D35" s="201">
        <v>2020</v>
      </c>
      <c r="E35" s="201">
        <v>2021</v>
      </c>
      <c r="F35" s="201">
        <v>2022</v>
      </c>
      <c r="G35" s="201">
        <v>2023</v>
      </c>
      <c r="H35" s="261" t="s">
        <v>17</v>
      </c>
    </row>
    <row r="36" spans="1:8" ht="16" customHeight="1" x14ac:dyDescent="0.35">
      <c r="B36" s="953" t="s">
        <v>76</v>
      </c>
      <c r="C36" s="954"/>
      <c r="D36" s="292">
        <v>10382.626193974249</v>
      </c>
      <c r="E36" s="292">
        <v>10335.315510257818</v>
      </c>
      <c r="F36" s="292">
        <v>10530.583743862451</v>
      </c>
      <c r="G36" s="293">
        <v>10538.042494654519</v>
      </c>
      <c r="H36" s="921" t="s">
        <v>148</v>
      </c>
    </row>
    <row r="37" spans="1:8" ht="16" customHeight="1" x14ac:dyDescent="0.35">
      <c r="B37" s="917" t="s">
        <v>40</v>
      </c>
      <c r="C37" s="918"/>
      <c r="D37" s="294">
        <v>7798.9223896842141</v>
      </c>
      <c r="E37" s="294">
        <v>7782.6568645398929</v>
      </c>
      <c r="F37" s="294">
        <v>7715.5211640675589</v>
      </c>
      <c r="G37" s="295">
        <v>7930.8517453380819</v>
      </c>
      <c r="H37" s="922"/>
    </row>
    <row r="39" spans="1:8" s="8" customFormat="1" ht="18" customHeight="1" x14ac:dyDescent="0.35">
      <c r="A39" s="7"/>
      <c r="B39" s="848" t="s">
        <v>149</v>
      </c>
      <c r="C39" s="915"/>
      <c r="D39" s="915"/>
      <c r="E39" s="915"/>
      <c r="F39" s="915"/>
      <c r="G39" s="915"/>
      <c r="H39" s="916"/>
    </row>
    <row r="40" spans="1:8" ht="16" customHeight="1" x14ac:dyDescent="0.35">
      <c r="B40" s="919" t="s">
        <v>132</v>
      </c>
      <c r="C40" s="920"/>
      <c r="D40" s="279">
        <v>2020</v>
      </c>
      <c r="E40" s="279">
        <v>2021</v>
      </c>
      <c r="F40" s="279">
        <v>2022</v>
      </c>
      <c r="G40" s="279">
        <v>2023</v>
      </c>
      <c r="H40" s="261" t="s">
        <v>17</v>
      </c>
    </row>
    <row r="41" spans="1:8" ht="16" customHeight="1" x14ac:dyDescent="0.35">
      <c r="B41" s="941" t="s">
        <v>150</v>
      </c>
      <c r="C41" s="942"/>
      <c r="D41" s="296">
        <v>1.5699999999999999E-2</v>
      </c>
      <c r="E41" s="296">
        <v>1.9400000000000001E-2</v>
      </c>
      <c r="F41" s="296">
        <v>1.9400000000000001E-2</v>
      </c>
      <c r="G41" s="297">
        <v>1.8200000000000001E-2</v>
      </c>
      <c r="H41" s="951" t="s">
        <v>151</v>
      </c>
    </row>
    <row r="42" spans="1:8" ht="16" customHeight="1" x14ac:dyDescent="0.35">
      <c r="B42" s="917" t="s">
        <v>152</v>
      </c>
      <c r="C42" s="940"/>
      <c r="D42" s="298">
        <v>3.2399999999999998E-2</v>
      </c>
      <c r="E42" s="298">
        <v>3.8100000000000002E-2</v>
      </c>
      <c r="F42" s="298">
        <v>3.0300000000000001E-2</v>
      </c>
      <c r="G42" s="299">
        <v>3.8800000000000001E-2</v>
      </c>
      <c r="H42" s="952"/>
    </row>
    <row r="44" spans="1:8" s="8" customFormat="1" ht="18" customHeight="1" x14ac:dyDescent="0.35">
      <c r="A44" s="7"/>
      <c r="B44" s="848" t="s">
        <v>153</v>
      </c>
      <c r="C44" s="915"/>
      <c r="D44" s="915"/>
      <c r="E44" s="915"/>
      <c r="F44" s="915"/>
      <c r="G44" s="915"/>
      <c r="H44" s="916"/>
    </row>
    <row r="45" spans="1:8" ht="16" customHeight="1" x14ac:dyDescent="0.35">
      <c r="B45" s="290" t="s">
        <v>80</v>
      </c>
      <c r="C45" s="138" t="s">
        <v>132</v>
      </c>
      <c r="D45" s="201">
        <v>2020</v>
      </c>
      <c r="E45" s="201">
        <v>2021</v>
      </c>
      <c r="F45" s="201">
        <v>2022</v>
      </c>
      <c r="G45" s="201">
        <v>2023</v>
      </c>
      <c r="H45" s="261" t="s">
        <v>17</v>
      </c>
    </row>
    <row r="46" spans="1:8" ht="27" customHeight="1" x14ac:dyDescent="0.35">
      <c r="B46" s="935" t="s">
        <v>133</v>
      </c>
      <c r="C46" s="301" t="s">
        <v>154</v>
      </c>
      <c r="D46" s="302">
        <v>1.1000000000000001E-3</v>
      </c>
      <c r="E46" s="302">
        <v>1.5E-3</v>
      </c>
      <c r="F46" s="302">
        <v>1.5E-3</v>
      </c>
      <c r="G46" s="302">
        <v>2E-3</v>
      </c>
      <c r="H46" s="931" t="s">
        <v>155</v>
      </c>
    </row>
    <row r="47" spans="1:8" ht="28" x14ac:dyDescent="0.35">
      <c r="B47" s="936"/>
      <c r="C47" s="303" t="s">
        <v>156</v>
      </c>
      <c r="D47" s="304">
        <v>2.0000000000000001E-4</v>
      </c>
      <c r="E47" s="304">
        <v>5.0000000000000001E-4</v>
      </c>
      <c r="F47" s="304">
        <v>6.9999999999999999E-4</v>
      </c>
      <c r="G47" s="304">
        <v>6.9999999999999999E-4</v>
      </c>
      <c r="H47" s="931"/>
    </row>
    <row r="48" spans="1:8" ht="28" x14ac:dyDescent="0.35">
      <c r="B48" s="933" t="s">
        <v>137</v>
      </c>
      <c r="C48" s="305" t="s">
        <v>154</v>
      </c>
      <c r="D48" s="306">
        <v>3.7000000000000002E-3</v>
      </c>
      <c r="E48" s="307">
        <v>5.8999999999999999E-3</v>
      </c>
      <c r="F48" s="307">
        <v>0.23849999999999999</v>
      </c>
      <c r="G48" s="308">
        <v>0.56989999999999996</v>
      </c>
      <c r="H48" s="931"/>
    </row>
    <row r="49" spans="1:10" ht="28" x14ac:dyDescent="0.35">
      <c r="B49" s="934"/>
      <c r="C49" s="309" t="s">
        <v>156</v>
      </c>
      <c r="D49" s="310">
        <v>5.0000000000000001E-3</v>
      </c>
      <c r="E49" s="311">
        <v>0.01</v>
      </c>
      <c r="F49" s="312">
        <v>0.33</v>
      </c>
      <c r="G49" s="313">
        <v>0.65</v>
      </c>
      <c r="H49" s="931"/>
    </row>
    <row r="50" spans="1:10" ht="28" x14ac:dyDescent="0.35">
      <c r="B50" s="933" t="s">
        <v>138</v>
      </c>
      <c r="C50" s="305" t="s">
        <v>154</v>
      </c>
      <c r="D50" s="314">
        <v>0.54</v>
      </c>
      <c r="E50" s="314">
        <v>0.75</v>
      </c>
      <c r="F50" s="314">
        <v>0.92</v>
      </c>
      <c r="G50" s="314">
        <v>0.99960000000000004</v>
      </c>
      <c r="H50" s="931"/>
    </row>
    <row r="51" spans="1:10" ht="28" x14ac:dyDescent="0.35">
      <c r="B51" s="934"/>
      <c r="C51" s="309" t="s">
        <v>156</v>
      </c>
      <c r="D51" s="311">
        <v>0.57999999999999996</v>
      </c>
      <c r="E51" s="311">
        <v>0.79</v>
      </c>
      <c r="F51" s="312">
        <v>0.98</v>
      </c>
      <c r="G51" s="313">
        <v>1</v>
      </c>
      <c r="H51" s="931"/>
    </row>
    <row r="52" spans="1:10" ht="28" x14ac:dyDescent="0.35">
      <c r="B52" s="315" t="s">
        <v>157</v>
      </c>
      <c r="C52" s="316" t="s">
        <v>154</v>
      </c>
      <c r="D52" s="317">
        <v>0.27161070416833411</v>
      </c>
      <c r="E52" s="317">
        <v>0.37783824808870625</v>
      </c>
      <c r="F52" s="317">
        <v>0.57890998011679307</v>
      </c>
      <c r="G52" s="318">
        <v>0.78353066497897594</v>
      </c>
      <c r="H52" s="932"/>
    </row>
    <row r="53" spans="1:10" ht="16" customHeight="1" x14ac:dyDescent="0.35">
      <c r="J53" s="320"/>
    </row>
    <row r="54" spans="1:10" s="8" customFormat="1" ht="18" customHeight="1" x14ac:dyDescent="0.35">
      <c r="A54" s="7"/>
      <c r="B54" s="848" t="s">
        <v>158</v>
      </c>
      <c r="C54" s="915"/>
      <c r="D54" s="915"/>
      <c r="E54" s="915"/>
      <c r="F54" s="915"/>
      <c r="G54" s="916"/>
    </row>
    <row r="55" spans="1:10" ht="16" customHeight="1" x14ac:dyDescent="0.35">
      <c r="B55" s="919" t="s">
        <v>132</v>
      </c>
      <c r="C55" s="920"/>
      <c r="D55" s="201">
        <v>2020</v>
      </c>
      <c r="E55" s="201">
        <v>2021</v>
      </c>
      <c r="F55" s="201">
        <v>2022</v>
      </c>
      <c r="G55" s="216">
        <v>2023</v>
      </c>
      <c r="H55" s="4"/>
    </row>
    <row r="56" spans="1:10" ht="16" customHeight="1" x14ac:dyDescent="0.35">
      <c r="B56" s="923" t="s">
        <v>159</v>
      </c>
      <c r="C56" s="924"/>
      <c r="D56" s="321">
        <v>0</v>
      </c>
      <c r="E56" s="321">
        <v>0</v>
      </c>
      <c r="F56" s="321">
        <v>0</v>
      </c>
      <c r="G56" s="322">
        <v>0</v>
      </c>
      <c r="H56" s="4"/>
    </row>
    <row r="57" spans="1:10" ht="16" customHeight="1" x14ac:dyDescent="0.35">
      <c r="B57" s="923" t="s">
        <v>160</v>
      </c>
      <c r="C57" s="924"/>
      <c r="D57" s="323">
        <v>0</v>
      </c>
      <c r="E57" s="323">
        <v>0</v>
      </c>
      <c r="F57" s="323">
        <v>0</v>
      </c>
      <c r="G57" s="324">
        <v>0</v>
      </c>
      <c r="H57" s="4"/>
    </row>
    <row r="58" spans="1:10" ht="16" customHeight="1" x14ac:dyDescent="0.35">
      <c r="B58" s="917" t="s">
        <v>161</v>
      </c>
      <c r="C58" s="918"/>
      <c r="D58" s="325">
        <v>0</v>
      </c>
      <c r="E58" s="325">
        <v>0</v>
      </c>
      <c r="F58" s="325">
        <v>0</v>
      </c>
      <c r="G58" s="326">
        <v>0</v>
      </c>
      <c r="H58" s="4"/>
    </row>
    <row r="60" spans="1:10" s="8" customFormat="1" ht="18" customHeight="1" x14ac:dyDescent="0.35">
      <c r="A60" s="7"/>
      <c r="B60" s="848" t="s">
        <v>162</v>
      </c>
      <c r="C60" s="915"/>
      <c r="D60" s="915"/>
      <c r="E60" s="915"/>
      <c r="F60" s="915"/>
      <c r="G60" s="916"/>
    </row>
    <row r="61" spans="1:10" ht="16" customHeight="1" x14ac:dyDescent="0.35">
      <c r="B61" s="919" t="s">
        <v>163</v>
      </c>
      <c r="C61" s="920"/>
      <c r="D61" s="201">
        <v>2021</v>
      </c>
      <c r="E61" s="201">
        <v>2022</v>
      </c>
      <c r="F61" s="201">
        <v>2023</v>
      </c>
      <c r="G61" s="261" t="s">
        <v>17</v>
      </c>
      <c r="H61" s="4"/>
    </row>
    <row r="62" spans="1:10" ht="16" customHeight="1" x14ac:dyDescent="0.35">
      <c r="B62" s="327" t="s">
        <v>74</v>
      </c>
      <c r="C62" s="328"/>
      <c r="D62" s="79">
        <v>14935</v>
      </c>
      <c r="E62" s="79">
        <v>16712</v>
      </c>
      <c r="F62" s="79">
        <v>18665.3</v>
      </c>
      <c r="G62" s="876" t="s">
        <v>164</v>
      </c>
      <c r="H62" s="4"/>
    </row>
    <row r="63" spans="1:10" ht="16" customHeight="1" x14ac:dyDescent="0.35">
      <c r="B63" s="917" t="s">
        <v>165</v>
      </c>
      <c r="C63" s="918"/>
      <c r="D63" s="329">
        <v>18584</v>
      </c>
      <c r="E63" s="329">
        <v>27694</v>
      </c>
      <c r="F63" s="31">
        <v>23558.07</v>
      </c>
      <c r="G63" s="858"/>
      <c r="H63" s="4"/>
    </row>
    <row r="65" spans="1:8" s="8" customFormat="1" ht="18" customHeight="1" x14ac:dyDescent="0.35">
      <c r="A65" s="7"/>
      <c r="B65" s="848" t="s">
        <v>166</v>
      </c>
      <c r="C65" s="915"/>
      <c r="D65" s="915"/>
      <c r="E65" s="915"/>
      <c r="F65" s="915"/>
      <c r="G65" s="916"/>
    </row>
    <row r="66" spans="1:8" ht="28.5" x14ac:dyDescent="0.35">
      <c r="B66" s="290" t="s">
        <v>80</v>
      </c>
      <c r="C66" s="291" t="s">
        <v>167</v>
      </c>
      <c r="D66" s="330" t="s">
        <v>168</v>
      </c>
      <c r="E66" s="330" t="s">
        <v>169</v>
      </c>
      <c r="F66" s="947" t="s">
        <v>17</v>
      </c>
      <c r="G66" s="948"/>
      <c r="H66" s="4"/>
    </row>
    <row r="67" spans="1:8" ht="16" customHeight="1" x14ac:dyDescent="0.35">
      <c r="B67" s="943" t="s">
        <v>138</v>
      </c>
      <c r="C67" s="331" t="s">
        <v>170</v>
      </c>
      <c r="D67" s="40">
        <v>12809</v>
      </c>
      <c r="E67" s="40">
        <v>1919</v>
      </c>
      <c r="F67" s="949" t="s">
        <v>171</v>
      </c>
      <c r="G67" s="843"/>
      <c r="H67" s="4"/>
    </row>
    <row r="68" spans="1:8" ht="16" customHeight="1" x14ac:dyDescent="0.35">
      <c r="B68" s="944"/>
      <c r="C68" s="332" t="s">
        <v>172</v>
      </c>
      <c r="D68" s="62">
        <v>6857</v>
      </c>
      <c r="E68" s="62" t="s">
        <v>20</v>
      </c>
      <c r="F68" s="949"/>
      <c r="G68" s="843"/>
      <c r="H68" s="4"/>
    </row>
    <row r="69" spans="1:8" ht="16" customHeight="1" x14ac:dyDescent="0.35">
      <c r="B69" s="945" t="s">
        <v>137</v>
      </c>
      <c r="C69" s="333" t="s">
        <v>170</v>
      </c>
      <c r="D69" s="334">
        <v>16895</v>
      </c>
      <c r="E69" s="334">
        <v>2658</v>
      </c>
      <c r="F69" s="949"/>
      <c r="G69" s="843"/>
      <c r="H69" s="4"/>
    </row>
    <row r="70" spans="1:8" ht="16" customHeight="1" x14ac:dyDescent="0.35">
      <c r="B70" s="946"/>
      <c r="C70" s="335" t="s">
        <v>172</v>
      </c>
      <c r="D70" s="336">
        <v>6443</v>
      </c>
      <c r="E70" s="336">
        <v>14</v>
      </c>
      <c r="F70" s="949"/>
      <c r="G70" s="843"/>
      <c r="H70" s="4"/>
    </row>
    <row r="71" spans="1:8" ht="16" customHeight="1" x14ac:dyDescent="0.35">
      <c r="B71" s="945" t="s">
        <v>133</v>
      </c>
      <c r="C71" s="333" t="s">
        <v>170</v>
      </c>
      <c r="D71" s="334">
        <v>40654</v>
      </c>
      <c r="E71" s="334" t="s">
        <v>20</v>
      </c>
      <c r="F71" s="949"/>
      <c r="G71" s="843"/>
      <c r="H71" s="4"/>
    </row>
    <row r="72" spans="1:8" ht="16" customHeight="1" x14ac:dyDescent="0.35">
      <c r="B72" s="946"/>
      <c r="C72" s="335" t="s">
        <v>172</v>
      </c>
      <c r="D72" s="337">
        <v>141.5</v>
      </c>
      <c r="E72" s="337" t="s">
        <v>20</v>
      </c>
      <c r="F72" s="949"/>
      <c r="G72" s="843"/>
      <c r="H72" s="4"/>
    </row>
    <row r="73" spans="1:8" ht="16" customHeight="1" x14ac:dyDescent="0.35">
      <c r="B73" s="945" t="s">
        <v>173</v>
      </c>
      <c r="C73" s="333" t="s">
        <v>170</v>
      </c>
      <c r="D73" s="334" t="s">
        <v>20</v>
      </c>
      <c r="E73" s="334">
        <v>1416.2</v>
      </c>
      <c r="F73" s="949"/>
      <c r="G73" s="843"/>
      <c r="H73" s="4"/>
    </row>
    <row r="74" spans="1:8" ht="16" customHeight="1" x14ac:dyDescent="0.35">
      <c r="B74" s="946"/>
      <c r="C74" s="335" t="s">
        <v>172</v>
      </c>
      <c r="D74" s="337" t="s">
        <v>20</v>
      </c>
      <c r="E74" s="338" t="s">
        <v>20</v>
      </c>
      <c r="F74" s="949"/>
      <c r="G74" s="843"/>
      <c r="H74" s="4"/>
    </row>
    <row r="75" spans="1:8" ht="16" customHeight="1" x14ac:dyDescent="0.35">
      <c r="B75" s="938" t="s">
        <v>35</v>
      </c>
      <c r="C75" s="339" t="s">
        <v>170</v>
      </c>
      <c r="D75" s="55">
        <f>+D67+D69+D71</f>
        <v>70358</v>
      </c>
      <c r="E75" s="55">
        <f>+E67+E69+E73</f>
        <v>5993.2</v>
      </c>
      <c r="F75" s="949"/>
      <c r="G75" s="843"/>
      <c r="H75" s="4"/>
    </row>
    <row r="76" spans="1:8" ht="16" customHeight="1" x14ac:dyDescent="0.35">
      <c r="B76" s="939"/>
      <c r="C76" s="340" t="s">
        <v>172</v>
      </c>
      <c r="D76" s="821">
        <f>+D68+D70+D72</f>
        <v>13441.5</v>
      </c>
      <c r="E76" s="821">
        <f>E70</f>
        <v>14</v>
      </c>
      <c r="F76" s="950"/>
      <c r="G76" s="844"/>
      <c r="H76" s="4"/>
    </row>
    <row r="78" spans="1:8" s="8" customFormat="1" ht="16" customHeight="1" x14ac:dyDescent="0.35">
      <c r="A78" s="7"/>
      <c r="B78" s="848" t="s">
        <v>174</v>
      </c>
      <c r="C78" s="915"/>
      <c r="D78" s="915"/>
      <c r="E78" s="341"/>
      <c r="F78" s="4"/>
      <c r="G78" s="4"/>
    </row>
    <row r="79" spans="1:8" ht="16" customHeight="1" x14ac:dyDescent="0.35">
      <c r="B79" s="919" t="s">
        <v>175</v>
      </c>
      <c r="C79" s="920"/>
      <c r="D79" s="201">
        <v>2023</v>
      </c>
      <c r="E79" s="341"/>
      <c r="F79" s="4"/>
      <c r="G79" s="4"/>
      <c r="H79" s="4"/>
    </row>
    <row r="80" spans="1:8" ht="16" customHeight="1" x14ac:dyDescent="0.35">
      <c r="B80" s="327" t="s">
        <v>176</v>
      </c>
      <c r="C80" s="328"/>
      <c r="D80" s="342">
        <v>44</v>
      </c>
      <c r="E80" s="341"/>
      <c r="F80" s="4"/>
      <c r="G80" s="4"/>
      <c r="H80" s="4"/>
    </row>
    <row r="81" spans="2:8" ht="16" customHeight="1" x14ac:dyDescent="0.35">
      <c r="B81" s="917" t="s">
        <v>177</v>
      </c>
      <c r="C81" s="918"/>
      <c r="D81" s="343">
        <v>13</v>
      </c>
      <c r="E81" s="341"/>
      <c r="F81" s="4"/>
      <c r="G81" s="4"/>
      <c r="H81" s="4"/>
    </row>
    <row r="83" spans="2:8" ht="212.5" customHeight="1" x14ac:dyDescent="0.35">
      <c r="B83" s="937" t="s">
        <v>178</v>
      </c>
      <c r="C83" s="937"/>
      <c r="D83" s="937"/>
      <c r="E83" s="937"/>
      <c r="F83" s="937"/>
      <c r="G83" s="937"/>
      <c r="H83" s="937"/>
    </row>
  </sheetData>
  <sheetProtection algorithmName="SHA-512" hashValue="lEeGAhKqBHejDhX8u/slAMgrPTejyUspqNltyS+rOZNsWnGDk6/6z2+CkPJFcGphtiJe2LZMo4Do3CLOe2+SHw==" saltValue="/GRZGsn2HzVlIX8Bsau+ag==" spinCount="100000" sheet="1" objects="1" scenarios="1"/>
  <customSheetViews>
    <customSheetView guid="{2ED3A9CB-81A9-4973-8A42-E9BC13885177}" scale="65" showGridLines="0">
      <selection activeCell="B8" sqref="B8"/>
      <pageMargins left="0" right="0" top="0" bottom="0" header="0" footer="0"/>
    </customSheetView>
  </customSheetViews>
  <mergeCells count="57">
    <mergeCell ref="B25:C25"/>
    <mergeCell ref="B36:C36"/>
    <mergeCell ref="B7:H7"/>
    <mergeCell ref="H9:H16"/>
    <mergeCell ref="B9:B10"/>
    <mergeCell ref="B24:C24"/>
    <mergeCell ref="B23:C23"/>
    <mergeCell ref="B11:B12"/>
    <mergeCell ref="B18:H18"/>
    <mergeCell ref="B13:B14"/>
    <mergeCell ref="B15:B16"/>
    <mergeCell ref="B19:C19"/>
    <mergeCell ref="B20:C20"/>
    <mergeCell ref="B22:H22"/>
    <mergeCell ref="H24:H32"/>
    <mergeCell ref="B29:C29"/>
    <mergeCell ref="B83:H83"/>
    <mergeCell ref="B75:B76"/>
    <mergeCell ref="B42:C42"/>
    <mergeCell ref="B41:C41"/>
    <mergeCell ref="B48:B49"/>
    <mergeCell ref="B67:B68"/>
    <mergeCell ref="B69:B70"/>
    <mergeCell ref="B71:B72"/>
    <mergeCell ref="B73:B74"/>
    <mergeCell ref="B65:G65"/>
    <mergeCell ref="F66:G66"/>
    <mergeCell ref="F67:G76"/>
    <mergeCell ref="B54:G54"/>
    <mergeCell ref="H41:H42"/>
    <mergeCell ref="B79:C79"/>
    <mergeCell ref="B60:G60"/>
    <mergeCell ref="B81:C81"/>
    <mergeCell ref="B78:D78"/>
    <mergeCell ref="B40:C40"/>
    <mergeCell ref="B44:H44"/>
    <mergeCell ref="H46:H52"/>
    <mergeCell ref="B50:B51"/>
    <mergeCell ref="B46:B47"/>
    <mergeCell ref="B26:C26"/>
    <mergeCell ref="B28:C28"/>
    <mergeCell ref="B31:C31"/>
    <mergeCell ref="B37:C37"/>
    <mergeCell ref="B35:C35"/>
    <mergeCell ref="B27:C27"/>
    <mergeCell ref="B34:H34"/>
    <mergeCell ref="B32:C32"/>
    <mergeCell ref="B30:C30"/>
    <mergeCell ref="B39:H39"/>
    <mergeCell ref="B63:C63"/>
    <mergeCell ref="G62:G63"/>
    <mergeCell ref="B61:C61"/>
    <mergeCell ref="H36:H37"/>
    <mergeCell ref="B55:C55"/>
    <mergeCell ref="B56:C56"/>
    <mergeCell ref="B58:C58"/>
    <mergeCell ref="B57:C57"/>
  </mergeCells>
  <pageMargins left="0.511811024" right="0.511811024" top="0.78740157499999996" bottom="0.78740157499999996" header="0.31496062000000002" footer="0.31496062000000002"/>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E5880D-9AE7-4DF6-A1D6-E539604D0F01}">
  <sheetPr>
    <tabColor rgb="FFF5F5F5"/>
  </sheetPr>
  <dimension ref="A1:K90"/>
  <sheetViews>
    <sheetView showGridLines="0" zoomScale="50" zoomScaleNormal="50" workbookViewId="0">
      <selection activeCell="L23" sqref="L23"/>
    </sheetView>
  </sheetViews>
  <sheetFormatPr defaultColWidth="9.1796875" defaultRowHeight="16" customHeight="1" x14ac:dyDescent="0.35"/>
  <cols>
    <col min="1" max="1" width="3.54296875" style="1" customWidth="1"/>
    <col min="2" max="2" width="17.1796875" style="2" customWidth="1"/>
    <col min="3" max="3" width="30.1796875" style="2" customWidth="1"/>
    <col min="4" max="4" width="17.81640625" style="3" customWidth="1"/>
    <col min="5" max="7" width="17.81640625" style="1" customWidth="1"/>
    <col min="8" max="8" width="21.54296875" style="1" customWidth="1"/>
    <col min="9" max="9" width="4.54296875" style="4" customWidth="1"/>
    <col min="10" max="16384" width="9.1796875" style="4"/>
  </cols>
  <sheetData>
    <row r="1" spans="1:8" ht="21.65" customHeight="1" x14ac:dyDescent="0.35"/>
    <row r="2" spans="1:8" ht="21.65" customHeight="1" x14ac:dyDescent="0.35"/>
    <row r="3" spans="1:8" ht="21.65" customHeight="1" x14ac:dyDescent="0.35"/>
    <row r="4" spans="1:8" ht="22" customHeight="1" x14ac:dyDescent="0.35"/>
    <row r="5" spans="1:8" ht="18" customHeight="1" x14ac:dyDescent="0.35">
      <c r="B5" s="974" t="s">
        <v>179</v>
      </c>
      <c r="C5" s="975"/>
      <c r="D5" s="975"/>
      <c r="E5" s="975"/>
      <c r="F5" s="975"/>
      <c r="G5" s="976"/>
      <c r="H5" s="4"/>
    </row>
    <row r="6" spans="1:8" ht="16" customHeight="1" x14ac:dyDescent="0.35">
      <c r="B6" s="972" t="s">
        <v>132</v>
      </c>
      <c r="C6" s="972"/>
      <c r="D6" s="279">
        <v>2020</v>
      </c>
      <c r="E6" s="279">
        <v>2021</v>
      </c>
      <c r="F6" s="279">
        <v>2022</v>
      </c>
      <c r="G6" s="344">
        <v>2023</v>
      </c>
      <c r="H6" s="4"/>
    </row>
    <row r="7" spans="1:8" ht="16" customHeight="1" x14ac:dyDescent="0.35">
      <c r="B7" s="973" t="s">
        <v>180</v>
      </c>
      <c r="C7" s="973"/>
      <c r="D7" s="345">
        <v>0.88400000000000001</v>
      </c>
      <c r="E7" s="345">
        <v>0.876</v>
      </c>
      <c r="F7" s="345">
        <v>0.85199999999999998</v>
      </c>
      <c r="G7" s="346">
        <v>0.76200000000000001</v>
      </c>
      <c r="H7" s="4"/>
    </row>
    <row r="8" spans="1:8" ht="16" customHeight="1" x14ac:dyDescent="0.35">
      <c r="H8" s="4"/>
    </row>
    <row r="9" spans="1:8" s="8" customFormat="1" ht="34.5" customHeight="1" x14ac:dyDescent="0.35">
      <c r="A9" s="7"/>
      <c r="B9" s="992" t="s">
        <v>181</v>
      </c>
      <c r="C9" s="850"/>
      <c r="D9" s="850"/>
      <c r="E9" s="850"/>
      <c r="F9" s="850"/>
      <c r="G9" s="850"/>
      <c r="H9" s="851"/>
    </row>
    <row r="10" spans="1:8" ht="16" customHeight="1" x14ac:dyDescent="0.35">
      <c r="B10" s="347" t="s">
        <v>80</v>
      </c>
      <c r="C10" s="348" t="s">
        <v>182</v>
      </c>
      <c r="D10" s="279">
        <v>2020</v>
      </c>
      <c r="E10" s="279">
        <v>2021</v>
      </c>
      <c r="F10" s="279">
        <v>2022</v>
      </c>
      <c r="G10" s="344">
        <v>2023</v>
      </c>
      <c r="H10" s="261" t="s">
        <v>17</v>
      </c>
    </row>
    <row r="11" spans="1:8" ht="16" customHeight="1" x14ac:dyDescent="0.35">
      <c r="B11" s="994" t="s">
        <v>138</v>
      </c>
      <c r="C11" s="349" t="s">
        <v>183</v>
      </c>
      <c r="D11" s="350">
        <v>5115150</v>
      </c>
      <c r="E11" s="351">
        <v>5172106</v>
      </c>
      <c r="F11" s="351">
        <v>5305055</v>
      </c>
      <c r="G11" s="352">
        <v>4799796</v>
      </c>
      <c r="H11" s="843" t="s">
        <v>184</v>
      </c>
    </row>
    <row r="12" spans="1:8" ht="16" customHeight="1" x14ac:dyDescent="0.35">
      <c r="B12" s="994"/>
      <c r="C12" s="353" t="s">
        <v>185</v>
      </c>
      <c r="D12" s="354">
        <v>1709251</v>
      </c>
      <c r="E12" s="354">
        <v>1773595</v>
      </c>
      <c r="F12" s="354">
        <v>1823103</v>
      </c>
      <c r="G12" s="355">
        <v>1721964</v>
      </c>
      <c r="H12" s="843"/>
    </row>
    <row r="13" spans="1:8" ht="16" customHeight="1" x14ac:dyDescent="0.35">
      <c r="B13" s="994"/>
      <c r="C13" s="353" t="s">
        <v>186</v>
      </c>
      <c r="D13" s="356">
        <v>5839199</v>
      </c>
      <c r="E13" s="357">
        <v>6004315</v>
      </c>
      <c r="F13" s="357">
        <v>6091933</v>
      </c>
      <c r="G13" s="358">
        <v>5930409</v>
      </c>
      <c r="H13" s="843"/>
    </row>
    <row r="14" spans="1:8" ht="16" customHeight="1" x14ac:dyDescent="0.35">
      <c r="B14" s="994"/>
      <c r="C14" s="353" t="s">
        <v>187</v>
      </c>
      <c r="D14" s="354">
        <v>29627</v>
      </c>
      <c r="E14" s="354">
        <v>20860</v>
      </c>
      <c r="F14" s="354">
        <v>17981</v>
      </c>
      <c r="G14" s="355">
        <v>19213</v>
      </c>
      <c r="H14" s="843"/>
    </row>
    <row r="15" spans="1:8" ht="16" customHeight="1" x14ac:dyDescent="0.35">
      <c r="B15" s="995"/>
      <c r="C15" s="359" t="s">
        <v>188</v>
      </c>
      <c r="D15" s="360">
        <v>1866023</v>
      </c>
      <c r="E15" s="361">
        <v>908003</v>
      </c>
      <c r="F15" s="361">
        <v>2148167</v>
      </c>
      <c r="G15" s="355">
        <v>1656978</v>
      </c>
      <c r="H15" s="843"/>
    </row>
    <row r="16" spans="1:8" ht="16" customHeight="1" x14ac:dyDescent="0.35">
      <c r="B16" s="996" t="s">
        <v>137</v>
      </c>
      <c r="C16" s="362" t="s">
        <v>183</v>
      </c>
      <c r="D16" s="363">
        <v>5315441.1830000002</v>
      </c>
      <c r="E16" s="364">
        <v>5445507.2120000003</v>
      </c>
      <c r="F16" s="364">
        <v>5369318.8660000004</v>
      </c>
      <c r="G16" s="365">
        <v>5064389.4610000001</v>
      </c>
      <c r="H16" s="876"/>
    </row>
    <row r="17" spans="1:8" ht="16" customHeight="1" x14ac:dyDescent="0.35">
      <c r="B17" s="994"/>
      <c r="C17" s="353" t="s">
        <v>185</v>
      </c>
      <c r="D17" s="356">
        <v>3429057.7060000002</v>
      </c>
      <c r="E17" s="357">
        <v>3572080.5840000003</v>
      </c>
      <c r="F17" s="357">
        <v>3591191.6869999999</v>
      </c>
      <c r="G17" s="366">
        <v>3546554.017</v>
      </c>
      <c r="H17" s="876"/>
    </row>
    <row r="18" spans="1:8" ht="16" customHeight="1" x14ac:dyDescent="0.35">
      <c r="B18" s="994"/>
      <c r="C18" s="353" t="s">
        <v>186</v>
      </c>
      <c r="D18" s="354">
        <v>3504988.9180000001</v>
      </c>
      <c r="E18" s="354">
        <v>3704641.7680000002</v>
      </c>
      <c r="F18" s="354">
        <v>3635339.8810000001</v>
      </c>
      <c r="G18" s="367">
        <v>3586926.429</v>
      </c>
      <c r="H18" s="876"/>
    </row>
    <row r="19" spans="1:8" ht="16" customHeight="1" x14ac:dyDescent="0.35">
      <c r="B19" s="994"/>
      <c r="C19" s="353" t="s">
        <v>187</v>
      </c>
      <c r="D19" s="356">
        <v>1160748.189</v>
      </c>
      <c r="E19" s="357">
        <v>1205247.3370000001</v>
      </c>
      <c r="F19" s="357">
        <v>1205415.6940000001</v>
      </c>
      <c r="G19" s="366">
        <v>1197263.044</v>
      </c>
      <c r="H19" s="876"/>
    </row>
    <row r="20" spans="1:8" ht="16" customHeight="1" x14ac:dyDescent="0.35">
      <c r="B20" s="995"/>
      <c r="C20" s="359" t="s">
        <v>188</v>
      </c>
      <c r="D20" s="977" t="s">
        <v>189</v>
      </c>
      <c r="E20" s="978"/>
      <c r="F20" s="978"/>
      <c r="G20" s="979"/>
      <c r="H20" s="876"/>
    </row>
    <row r="21" spans="1:8" ht="16" customHeight="1" x14ac:dyDescent="0.35">
      <c r="B21" s="996" t="s">
        <v>133</v>
      </c>
      <c r="C21" s="362" t="s">
        <v>183</v>
      </c>
      <c r="D21" s="354">
        <v>1570104.21575</v>
      </c>
      <c r="E21" s="354">
        <v>1670731.72337</v>
      </c>
      <c r="F21" s="354">
        <v>1699621.2232300001</v>
      </c>
      <c r="G21" s="367">
        <v>1852669.79</v>
      </c>
      <c r="H21" s="876"/>
    </row>
    <row r="22" spans="1:8" ht="16" customHeight="1" x14ac:dyDescent="0.35">
      <c r="B22" s="994"/>
      <c r="C22" s="353" t="s">
        <v>185</v>
      </c>
      <c r="D22" s="356">
        <v>538447.52103000006</v>
      </c>
      <c r="E22" s="357">
        <v>621285.46287000075</v>
      </c>
      <c r="F22" s="357">
        <v>653391.05074999784</v>
      </c>
      <c r="G22" s="366">
        <v>701749.00100000005</v>
      </c>
      <c r="H22" s="876"/>
    </row>
    <row r="23" spans="1:8" ht="16" customHeight="1" x14ac:dyDescent="0.35">
      <c r="B23" s="994"/>
      <c r="C23" s="353" t="s">
        <v>186</v>
      </c>
      <c r="D23" s="354">
        <v>1005840.3200100001</v>
      </c>
      <c r="E23" s="354">
        <v>1133072.5324699979</v>
      </c>
      <c r="F23" s="354">
        <v>1134756.1338299995</v>
      </c>
      <c r="G23" s="367">
        <v>1171792.6710000001</v>
      </c>
      <c r="H23" s="876"/>
    </row>
    <row r="24" spans="1:8" ht="16" customHeight="1" x14ac:dyDescent="0.35">
      <c r="B24" s="994"/>
      <c r="C24" s="353" t="s">
        <v>187</v>
      </c>
      <c r="D24" s="356">
        <v>518832.41472999984</v>
      </c>
      <c r="E24" s="357">
        <v>548434.05530999985</v>
      </c>
      <c r="F24" s="357">
        <v>552119.74182000011</v>
      </c>
      <c r="G24" s="366">
        <v>566914.08400000003</v>
      </c>
      <c r="H24" s="876"/>
    </row>
    <row r="25" spans="1:8" ht="16" customHeight="1" x14ac:dyDescent="0.35">
      <c r="B25" s="997"/>
      <c r="C25" s="368" t="s">
        <v>188</v>
      </c>
      <c r="D25" s="980" t="s">
        <v>189</v>
      </c>
      <c r="E25" s="981"/>
      <c r="F25" s="981"/>
      <c r="G25" s="982"/>
      <c r="H25" s="858"/>
    </row>
    <row r="26" spans="1:8" ht="16" customHeight="1" x14ac:dyDescent="0.35">
      <c r="G26" s="369"/>
    </row>
    <row r="27" spans="1:8" s="8" customFormat="1" ht="18" customHeight="1" x14ac:dyDescent="0.35">
      <c r="A27" s="7"/>
      <c r="B27" s="848" t="s">
        <v>190</v>
      </c>
      <c r="C27" s="848"/>
      <c r="D27" s="848"/>
      <c r="E27" s="848"/>
      <c r="F27" s="848"/>
      <c r="G27" s="848"/>
      <c r="H27" s="993"/>
    </row>
    <row r="28" spans="1:8" ht="16" customHeight="1" x14ac:dyDescent="0.35">
      <c r="B28" s="347" t="s">
        <v>80</v>
      </c>
      <c r="C28" s="348" t="s">
        <v>182</v>
      </c>
      <c r="D28" s="279">
        <v>2020</v>
      </c>
      <c r="E28" s="279">
        <v>2021</v>
      </c>
      <c r="F28" s="279">
        <v>2022</v>
      </c>
      <c r="G28" s="279">
        <v>2023</v>
      </c>
      <c r="H28" s="261" t="s">
        <v>17</v>
      </c>
    </row>
    <row r="29" spans="1:8" ht="16" customHeight="1" x14ac:dyDescent="0.35">
      <c r="B29" s="983" t="s">
        <v>138</v>
      </c>
      <c r="C29" s="370" t="s">
        <v>191</v>
      </c>
      <c r="D29" s="371">
        <v>451735</v>
      </c>
      <c r="E29" s="371">
        <v>455756</v>
      </c>
      <c r="F29" s="371">
        <v>458585</v>
      </c>
      <c r="G29" s="372">
        <v>462848</v>
      </c>
      <c r="H29" s="876" t="s">
        <v>192</v>
      </c>
    </row>
    <row r="30" spans="1:8" ht="16" customHeight="1" x14ac:dyDescent="0.35">
      <c r="B30" s="983"/>
      <c r="C30" s="373" t="s">
        <v>193</v>
      </c>
      <c r="D30" s="374">
        <v>4567</v>
      </c>
      <c r="E30" s="375">
        <v>4506</v>
      </c>
      <c r="F30" s="375">
        <v>4517</v>
      </c>
      <c r="G30" s="16">
        <v>4450</v>
      </c>
      <c r="H30" s="876"/>
    </row>
    <row r="31" spans="1:8" ht="16" customHeight="1" x14ac:dyDescent="0.35">
      <c r="B31" s="983"/>
      <c r="C31" s="373" t="s">
        <v>194</v>
      </c>
      <c r="D31" s="376">
        <v>54253</v>
      </c>
      <c r="E31" s="376">
        <v>55078</v>
      </c>
      <c r="F31" s="376">
        <v>55409</v>
      </c>
      <c r="G31" s="377">
        <v>54998</v>
      </c>
      <c r="H31" s="876"/>
    </row>
    <row r="32" spans="1:8" ht="16" customHeight="1" x14ac:dyDescent="0.35">
      <c r="B32" s="998"/>
      <c r="C32" s="266" t="s">
        <v>195</v>
      </c>
      <c r="D32" s="378">
        <v>986</v>
      </c>
      <c r="E32" s="378">
        <v>983</v>
      </c>
      <c r="F32" s="379">
        <v>1007</v>
      </c>
      <c r="G32" s="380">
        <v>1096</v>
      </c>
      <c r="H32" s="876"/>
    </row>
    <row r="33" spans="1:8" ht="16" customHeight="1" x14ac:dyDescent="0.35">
      <c r="B33" s="984" t="s">
        <v>137</v>
      </c>
      <c r="C33" s="381" t="s">
        <v>191</v>
      </c>
      <c r="D33" s="382">
        <v>470156</v>
      </c>
      <c r="E33" s="382">
        <v>473080</v>
      </c>
      <c r="F33" s="382">
        <v>474751</v>
      </c>
      <c r="G33" s="383">
        <v>477254</v>
      </c>
      <c r="H33" s="876"/>
    </row>
    <row r="34" spans="1:8" ht="16" customHeight="1" x14ac:dyDescent="0.35">
      <c r="B34" s="983"/>
      <c r="C34" s="373" t="s">
        <v>193</v>
      </c>
      <c r="D34" s="384">
        <v>1693</v>
      </c>
      <c r="E34" s="384">
        <v>1697</v>
      </c>
      <c r="F34" s="384">
        <v>1688</v>
      </c>
      <c r="G34" s="385">
        <v>1676</v>
      </c>
      <c r="H34" s="876"/>
    </row>
    <row r="35" spans="1:8" ht="16" customHeight="1" x14ac:dyDescent="0.35">
      <c r="B35" s="983"/>
      <c r="C35" s="386" t="s">
        <v>194</v>
      </c>
      <c r="D35" s="387">
        <v>52269</v>
      </c>
      <c r="E35" s="387">
        <v>53011</v>
      </c>
      <c r="F35" s="387">
        <v>53239</v>
      </c>
      <c r="G35" s="388">
        <v>53517</v>
      </c>
      <c r="H35" s="876"/>
    </row>
    <row r="36" spans="1:8" ht="16" customHeight="1" x14ac:dyDescent="0.35">
      <c r="B36" s="999"/>
      <c r="C36" s="389" t="s">
        <v>195</v>
      </c>
      <c r="D36" s="390">
        <v>6549</v>
      </c>
      <c r="E36" s="391">
        <v>6403</v>
      </c>
      <c r="F36" s="390">
        <v>6635</v>
      </c>
      <c r="G36" s="392">
        <v>6677</v>
      </c>
      <c r="H36" s="876"/>
    </row>
    <row r="37" spans="1:8" ht="16" customHeight="1" x14ac:dyDescent="0.35">
      <c r="B37" s="983" t="s">
        <v>133</v>
      </c>
      <c r="C37" s="393" t="s">
        <v>191</v>
      </c>
      <c r="D37" s="55">
        <v>1332197</v>
      </c>
      <c r="E37" s="206">
        <v>1400333</v>
      </c>
      <c r="F37" s="206">
        <v>1434789</v>
      </c>
      <c r="G37" s="207">
        <v>1469904</v>
      </c>
      <c r="H37" s="876"/>
    </row>
    <row r="38" spans="1:8" ht="16" customHeight="1" x14ac:dyDescent="0.35">
      <c r="B38" s="983"/>
      <c r="C38" s="394" t="s">
        <v>193</v>
      </c>
      <c r="D38" s="40">
        <v>2400</v>
      </c>
      <c r="E38" s="209">
        <v>2467</v>
      </c>
      <c r="F38" s="395">
        <v>2567</v>
      </c>
      <c r="G38" s="396">
        <v>2633</v>
      </c>
      <c r="H38" s="876"/>
    </row>
    <row r="39" spans="1:8" ht="16" customHeight="1" x14ac:dyDescent="0.35">
      <c r="B39" s="983"/>
      <c r="C39" s="266" t="s">
        <v>194</v>
      </c>
      <c r="D39" s="62">
        <v>97356</v>
      </c>
      <c r="E39" s="397">
        <v>100019</v>
      </c>
      <c r="F39" s="398">
        <v>102338</v>
      </c>
      <c r="G39" s="399">
        <v>103958</v>
      </c>
      <c r="H39" s="876"/>
    </row>
    <row r="40" spans="1:8" ht="16" customHeight="1" x14ac:dyDescent="0.35">
      <c r="B40" s="1000"/>
      <c r="C40" s="368" t="s">
        <v>195</v>
      </c>
      <c r="D40" s="401">
        <v>11868</v>
      </c>
      <c r="E40" s="402">
        <v>12176</v>
      </c>
      <c r="F40" s="402">
        <v>12325</v>
      </c>
      <c r="G40" s="403">
        <v>13079</v>
      </c>
      <c r="H40" s="858"/>
    </row>
    <row r="42" spans="1:8" s="8" customFormat="1" ht="18" customHeight="1" x14ac:dyDescent="0.35">
      <c r="A42" s="7"/>
      <c r="B42" s="848" t="s">
        <v>196</v>
      </c>
      <c r="C42" s="915"/>
      <c r="D42" s="915"/>
      <c r="E42" s="915"/>
      <c r="F42" s="915"/>
      <c r="G42" s="915"/>
      <c r="H42" s="916"/>
    </row>
    <row r="43" spans="1:8" ht="16" customHeight="1" x14ac:dyDescent="0.35">
      <c r="B43" s="347" t="s">
        <v>80</v>
      </c>
      <c r="C43" s="348" t="s">
        <v>182</v>
      </c>
      <c r="D43" s="279">
        <v>2020</v>
      </c>
      <c r="E43" s="279">
        <v>2021</v>
      </c>
      <c r="F43" s="279">
        <v>2022</v>
      </c>
      <c r="G43" s="279">
        <v>2023</v>
      </c>
      <c r="H43" s="261" t="s">
        <v>17</v>
      </c>
    </row>
    <row r="44" spans="1:8" ht="16" customHeight="1" x14ac:dyDescent="0.35">
      <c r="B44" s="983" t="s">
        <v>138</v>
      </c>
      <c r="C44" s="370" t="s">
        <v>191</v>
      </c>
      <c r="D44" s="404">
        <v>0.1134</v>
      </c>
      <c r="E44" s="404">
        <v>0.1174</v>
      </c>
      <c r="F44" s="404">
        <v>0.13</v>
      </c>
      <c r="G44" s="405">
        <v>0.1376</v>
      </c>
      <c r="H44" s="931" t="s">
        <v>197</v>
      </c>
    </row>
    <row r="45" spans="1:8" ht="16" customHeight="1" x14ac:dyDescent="0.35">
      <c r="B45" s="983"/>
      <c r="C45" s="373" t="s">
        <v>193</v>
      </c>
      <c r="D45" s="406">
        <v>8.7300000000000003E-2</v>
      </c>
      <c r="E45" s="406">
        <v>9.0200000000000002E-2</v>
      </c>
      <c r="F45" s="406">
        <v>0.11</v>
      </c>
      <c r="G45" s="407">
        <v>0.1047</v>
      </c>
      <c r="H45" s="931"/>
    </row>
    <row r="46" spans="1:8" ht="16" customHeight="1" x14ac:dyDescent="0.35">
      <c r="B46" s="983"/>
      <c r="C46" s="373" t="s">
        <v>194</v>
      </c>
      <c r="D46" s="408">
        <v>0.1159</v>
      </c>
      <c r="E46" s="408">
        <v>0.1196</v>
      </c>
      <c r="F46" s="408">
        <v>0.14000000000000001</v>
      </c>
      <c r="G46" s="409">
        <v>0.1404</v>
      </c>
      <c r="H46" s="931"/>
    </row>
    <row r="47" spans="1:8" ht="16" customHeight="1" x14ac:dyDescent="0.35">
      <c r="B47" s="984" t="s">
        <v>137</v>
      </c>
      <c r="C47" s="381" t="s">
        <v>191</v>
      </c>
      <c r="D47" s="410">
        <v>9.69E-2</v>
      </c>
      <c r="E47" s="410">
        <v>9.4500000000000001E-2</v>
      </c>
      <c r="F47" s="410">
        <v>0.13270000000000001</v>
      </c>
      <c r="G47" s="410">
        <v>0.1633</v>
      </c>
      <c r="H47" s="931"/>
    </row>
    <row r="48" spans="1:8" ht="16" customHeight="1" x14ac:dyDescent="0.35">
      <c r="B48" s="983"/>
      <c r="C48" s="373" t="s">
        <v>193</v>
      </c>
      <c r="D48" s="411">
        <v>6.7400000000000002E-2</v>
      </c>
      <c r="E48" s="411">
        <v>6.6699999999999995E-2</v>
      </c>
      <c r="F48" s="411">
        <v>0.1021</v>
      </c>
      <c r="G48" s="411">
        <v>0.1283</v>
      </c>
      <c r="H48" s="931"/>
    </row>
    <row r="49" spans="1:8" ht="16" customHeight="1" x14ac:dyDescent="0.35">
      <c r="B49" s="985"/>
      <c r="C49" s="412" t="s">
        <v>194</v>
      </c>
      <c r="D49" s="413">
        <v>8.1699999999999995E-2</v>
      </c>
      <c r="E49" s="413">
        <v>8.2100000000000006E-2</v>
      </c>
      <c r="F49" s="413">
        <v>0.11890000000000001</v>
      </c>
      <c r="G49" s="413">
        <v>0.14580000000000001</v>
      </c>
      <c r="H49" s="931"/>
    </row>
    <row r="50" spans="1:8" ht="16" customHeight="1" x14ac:dyDescent="0.35">
      <c r="B50" s="983" t="s">
        <v>133</v>
      </c>
      <c r="C50" s="370" t="s">
        <v>191</v>
      </c>
      <c r="D50" s="414">
        <v>0.21234619783657768</v>
      </c>
      <c r="E50" s="414">
        <v>0.22486780132962858</v>
      </c>
      <c r="F50" s="414">
        <v>0.25309499999999996</v>
      </c>
      <c r="G50" s="415">
        <v>0.24107342210597243</v>
      </c>
      <c r="H50" s="931"/>
    </row>
    <row r="51" spans="1:8" ht="16" customHeight="1" x14ac:dyDescent="0.35">
      <c r="B51" s="983"/>
      <c r="C51" s="373" t="s">
        <v>193</v>
      </c>
      <c r="D51" s="263">
        <v>0.16382144532897408</v>
      </c>
      <c r="E51" s="263">
        <v>0.17136756981822376</v>
      </c>
      <c r="F51" s="263">
        <v>0.1908</v>
      </c>
      <c r="G51" s="264">
        <v>0.18945312417167781</v>
      </c>
      <c r="H51" s="931"/>
    </row>
    <row r="52" spans="1:8" ht="16" customHeight="1" x14ac:dyDescent="0.35">
      <c r="B52" s="986"/>
      <c r="C52" s="416" t="s">
        <v>194</v>
      </c>
      <c r="D52" s="276">
        <v>0.18572187466446666</v>
      </c>
      <c r="E52" s="276">
        <v>0.19435424608316901</v>
      </c>
      <c r="F52" s="276">
        <v>0.21679599999999999</v>
      </c>
      <c r="G52" s="277">
        <v>0.21213927185684728</v>
      </c>
      <c r="H52" s="932"/>
    </row>
    <row r="54" spans="1:8" s="8" customFormat="1" ht="36" customHeight="1" x14ac:dyDescent="0.35">
      <c r="A54" s="7"/>
      <c r="B54" s="955" t="s">
        <v>198</v>
      </c>
      <c r="C54" s="956"/>
      <c r="D54" s="956"/>
      <c r="E54" s="957"/>
    </row>
    <row r="55" spans="1:8" ht="16" customHeight="1" x14ac:dyDescent="0.35">
      <c r="B55" s="972" t="s">
        <v>80</v>
      </c>
      <c r="C55" s="1003"/>
      <c r="D55" s="279">
        <v>2023</v>
      </c>
      <c r="E55" s="261" t="s">
        <v>17</v>
      </c>
      <c r="F55" s="4"/>
      <c r="G55" s="4"/>
      <c r="H55" s="4"/>
    </row>
    <row r="56" spans="1:8" ht="16" customHeight="1" x14ac:dyDescent="0.35">
      <c r="B56" s="1001" t="s">
        <v>138</v>
      </c>
      <c r="C56" s="1002"/>
      <c r="D56" s="417">
        <v>177108</v>
      </c>
      <c r="E56" s="876" t="s">
        <v>199</v>
      </c>
      <c r="F56" s="4"/>
      <c r="G56" s="4"/>
      <c r="H56" s="4"/>
    </row>
    <row r="57" spans="1:8" ht="16" customHeight="1" x14ac:dyDescent="0.35">
      <c r="B57" s="987" t="s">
        <v>133</v>
      </c>
      <c r="C57" s="988"/>
      <c r="D57" s="418">
        <v>145817</v>
      </c>
      <c r="E57" s="858"/>
      <c r="F57" s="4"/>
      <c r="G57" s="4"/>
      <c r="H57" s="4"/>
    </row>
    <row r="59" spans="1:8" s="8" customFormat="1" ht="36" customHeight="1" x14ac:dyDescent="0.35">
      <c r="A59" s="7"/>
      <c r="B59" s="955" t="s">
        <v>200</v>
      </c>
      <c r="C59" s="956"/>
      <c r="D59" s="956"/>
      <c r="E59" s="957"/>
    </row>
    <row r="60" spans="1:8" ht="16" customHeight="1" x14ac:dyDescent="0.35">
      <c r="B60" s="347" t="s">
        <v>80</v>
      </c>
      <c r="C60" s="348" t="s">
        <v>132</v>
      </c>
      <c r="D60" s="279">
        <v>2023</v>
      </c>
      <c r="E60" s="261" t="s">
        <v>17</v>
      </c>
      <c r="F60" s="4"/>
      <c r="G60" s="4"/>
      <c r="H60" s="4"/>
    </row>
    <row r="61" spans="1:8" ht="41.5" customHeight="1" x14ac:dyDescent="0.35">
      <c r="B61" s="991" t="s">
        <v>138</v>
      </c>
      <c r="C61" s="370" t="s">
        <v>201</v>
      </c>
      <c r="D61" s="376">
        <v>61088</v>
      </c>
      <c r="E61" s="931" t="s">
        <v>202</v>
      </c>
      <c r="F61" s="4"/>
      <c r="G61" s="4"/>
      <c r="H61" s="4"/>
    </row>
    <row r="62" spans="1:8" ht="28" x14ac:dyDescent="0.35">
      <c r="B62" s="991"/>
      <c r="C62" s="373" t="s">
        <v>203</v>
      </c>
      <c r="D62" s="419">
        <v>0.83699999999999997</v>
      </c>
      <c r="E62" s="931"/>
      <c r="F62" s="4"/>
      <c r="G62" s="4"/>
      <c r="H62" s="4"/>
    </row>
    <row r="63" spans="1:8" ht="41.5" customHeight="1" x14ac:dyDescent="0.35">
      <c r="B63" s="989" t="s">
        <v>137</v>
      </c>
      <c r="C63" s="381" t="s">
        <v>201</v>
      </c>
      <c r="D63" s="420">
        <v>26812</v>
      </c>
      <c r="E63" s="931"/>
      <c r="F63" s="4"/>
      <c r="G63" s="4"/>
      <c r="H63" s="4"/>
    </row>
    <row r="64" spans="1:8" ht="28" x14ac:dyDescent="0.35">
      <c r="B64" s="990"/>
      <c r="C64" s="412" t="s">
        <v>203</v>
      </c>
      <c r="D64" s="421">
        <v>0.84279999999999999</v>
      </c>
      <c r="E64" s="931"/>
      <c r="F64" s="4"/>
      <c r="G64" s="4"/>
      <c r="H64" s="4"/>
    </row>
    <row r="65" spans="2:11" ht="44.5" customHeight="1" x14ac:dyDescent="0.35">
      <c r="B65" s="970" t="s">
        <v>133</v>
      </c>
      <c r="C65" s="370" t="s">
        <v>201</v>
      </c>
      <c r="D65" s="422">
        <v>140757</v>
      </c>
      <c r="E65" s="931"/>
      <c r="F65" s="4"/>
      <c r="G65" s="4"/>
      <c r="H65" s="4"/>
    </row>
    <row r="66" spans="2:11" ht="28" x14ac:dyDescent="0.35">
      <c r="B66" s="971"/>
      <c r="C66" s="281" t="s">
        <v>203</v>
      </c>
      <c r="D66" s="423">
        <v>0.97</v>
      </c>
      <c r="E66" s="932"/>
      <c r="F66" s="4"/>
      <c r="G66" s="4"/>
      <c r="H66" s="4"/>
    </row>
    <row r="68" spans="2:11" ht="16" customHeight="1" x14ac:dyDescent="0.35">
      <c r="F68" s="8"/>
    </row>
    <row r="69" spans="2:11" ht="16" customHeight="1" x14ac:dyDescent="0.35">
      <c r="F69" s="8"/>
    </row>
    <row r="70" spans="2:11" ht="233.5" customHeight="1" x14ac:dyDescent="0.35">
      <c r="B70" s="937" t="s">
        <v>204</v>
      </c>
      <c r="C70" s="937"/>
      <c r="D70" s="937"/>
      <c r="E70" s="937"/>
      <c r="F70" s="937"/>
      <c r="G70" s="937"/>
      <c r="H70" s="937"/>
      <c r="I70" s="424"/>
      <c r="J70" s="424"/>
      <c r="K70" s="424"/>
    </row>
    <row r="71" spans="2:11" ht="16" customHeight="1" x14ac:dyDescent="0.35">
      <c r="F71" s="8"/>
    </row>
    <row r="72" spans="2:11" ht="16" customHeight="1" x14ac:dyDescent="0.35">
      <c r="F72" s="8"/>
    </row>
    <row r="73" spans="2:11" ht="16" customHeight="1" x14ac:dyDescent="0.35">
      <c r="F73" s="8"/>
    </row>
    <row r="74" spans="2:11" ht="16" customHeight="1" x14ac:dyDescent="0.35">
      <c r="E74" s="425"/>
      <c r="F74" s="426"/>
    </row>
    <row r="75" spans="2:11" ht="16" customHeight="1" x14ac:dyDescent="0.35">
      <c r="E75" s="427"/>
    </row>
    <row r="76" spans="2:11" ht="16" customHeight="1" x14ac:dyDescent="0.35">
      <c r="E76" s="427"/>
    </row>
    <row r="77" spans="2:11" ht="16" customHeight="1" x14ac:dyDescent="0.35">
      <c r="E77" s="427"/>
    </row>
    <row r="78" spans="2:11" ht="16" customHeight="1" x14ac:dyDescent="0.35">
      <c r="E78" s="427"/>
    </row>
    <row r="80" spans="2:11" ht="16" customHeight="1" x14ac:dyDescent="0.35">
      <c r="E80" s="427"/>
    </row>
    <row r="81" spans="5:5" ht="16" customHeight="1" x14ac:dyDescent="0.35">
      <c r="E81" s="427"/>
    </row>
    <row r="82" spans="5:5" ht="16" customHeight="1" x14ac:dyDescent="0.35">
      <c r="E82" s="427"/>
    </row>
    <row r="83" spans="5:5" ht="16" customHeight="1" x14ac:dyDescent="0.35">
      <c r="E83" s="427"/>
    </row>
    <row r="84" spans="5:5" ht="16" customHeight="1" x14ac:dyDescent="0.35">
      <c r="E84" s="427"/>
    </row>
    <row r="86" spans="5:5" ht="16" customHeight="1" x14ac:dyDescent="0.35">
      <c r="E86" s="427"/>
    </row>
    <row r="87" spans="5:5" ht="16" customHeight="1" x14ac:dyDescent="0.35">
      <c r="E87" s="427"/>
    </row>
    <row r="88" spans="5:5" ht="16" customHeight="1" x14ac:dyDescent="0.35">
      <c r="E88" s="427"/>
    </row>
    <row r="89" spans="5:5" ht="16" customHeight="1" x14ac:dyDescent="0.35">
      <c r="E89" s="427"/>
    </row>
    <row r="90" spans="5:5" ht="16" customHeight="1" x14ac:dyDescent="0.35">
      <c r="E90" s="426"/>
    </row>
  </sheetData>
  <sheetProtection algorithmName="SHA-512" hashValue="q8eSXtgNROvjfWtbFnrRzgos4M09azNhibT00cXpMZRGHWO8bMoh9/0K9yCmXBUb5h1+ZJMpk4LSEfioRbrMMQ==" saltValue="hrYyH2wwkVwHzhj4gMzFcA==" spinCount="100000" sheet="1" objects="1" scenarios="1"/>
  <customSheetViews>
    <customSheetView guid="{2ED3A9CB-81A9-4973-8A42-E9BC13885177}" scale="60" showGridLines="0">
      <selection activeCell="B10" sqref="B10"/>
      <pageMargins left="0" right="0" top="0" bottom="0" header="0" footer="0"/>
    </customSheetView>
  </customSheetViews>
  <mergeCells count="31">
    <mergeCell ref="B57:C57"/>
    <mergeCell ref="B63:B64"/>
    <mergeCell ref="B61:B62"/>
    <mergeCell ref="H29:H40"/>
    <mergeCell ref="B9:H9"/>
    <mergeCell ref="H11:H25"/>
    <mergeCell ref="B27:H27"/>
    <mergeCell ref="B11:B15"/>
    <mergeCell ref="B16:B20"/>
    <mergeCell ref="B21:B25"/>
    <mergeCell ref="B29:B32"/>
    <mergeCell ref="B33:B36"/>
    <mergeCell ref="B37:B40"/>
    <mergeCell ref="B56:C56"/>
    <mergeCell ref="B55:C55"/>
    <mergeCell ref="B65:B66"/>
    <mergeCell ref="B6:C6"/>
    <mergeCell ref="B7:C7"/>
    <mergeCell ref="B5:G5"/>
    <mergeCell ref="B70:H70"/>
    <mergeCell ref="D20:G20"/>
    <mergeCell ref="D25:G25"/>
    <mergeCell ref="B54:E54"/>
    <mergeCell ref="B59:E59"/>
    <mergeCell ref="H44:H52"/>
    <mergeCell ref="B44:B46"/>
    <mergeCell ref="B47:B49"/>
    <mergeCell ref="B50:B52"/>
    <mergeCell ref="B42:H42"/>
    <mergeCell ref="E61:E66"/>
    <mergeCell ref="E56:E57"/>
  </mergeCells>
  <pageMargins left="0.511811024" right="0.511811024" top="0.78740157499999996" bottom="0.78740157499999996" header="0.31496062000000002" footer="0.31496062000000002"/>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757050-DC67-4485-94A1-13015688A727}">
  <sheetPr>
    <tabColor rgb="FFF5F5F5"/>
  </sheetPr>
  <dimension ref="A1:L16"/>
  <sheetViews>
    <sheetView showGridLines="0" zoomScale="50" zoomScaleNormal="50" workbookViewId="0">
      <selection activeCell="H7" sqref="H7"/>
    </sheetView>
  </sheetViews>
  <sheetFormatPr defaultColWidth="9.1796875" defaultRowHeight="16" customHeight="1" x14ac:dyDescent="0.35"/>
  <cols>
    <col min="1" max="1" width="3.54296875" style="1" customWidth="1"/>
    <col min="2" max="2" width="17.1796875" style="2" customWidth="1"/>
    <col min="3" max="3" width="79.453125" style="3" customWidth="1"/>
    <col min="4" max="4" width="40.1796875" style="1" customWidth="1"/>
    <col min="5" max="5" width="65.81640625" style="1" customWidth="1"/>
    <col min="6" max="6" width="14.54296875" style="1" customWidth="1"/>
    <col min="7" max="7" width="4.54296875" style="4" customWidth="1"/>
    <col min="8" max="8" width="38.453125" style="4" customWidth="1"/>
    <col min="9" max="16384" width="9.1796875" style="4"/>
  </cols>
  <sheetData>
    <row r="1" spans="1:12" ht="21.65" customHeight="1" x14ac:dyDescent="0.35"/>
    <row r="2" spans="1:12" ht="21.65" customHeight="1" x14ac:dyDescent="0.35"/>
    <row r="3" spans="1:12" ht="21.65" customHeight="1" x14ac:dyDescent="0.35"/>
    <row r="4" spans="1:12" ht="22" customHeight="1" x14ac:dyDescent="0.35"/>
    <row r="5" spans="1:12" s="8" customFormat="1" ht="18" customHeight="1" x14ac:dyDescent="0.35">
      <c r="A5" s="7"/>
      <c r="B5" s="1004" t="s">
        <v>205</v>
      </c>
      <c r="C5" s="1004"/>
      <c r="D5" s="1004"/>
      <c r="E5" s="1004"/>
      <c r="F5" s="1005"/>
    </row>
    <row r="6" spans="1:12" ht="14.5" x14ac:dyDescent="0.35">
      <c r="B6" s="428" t="s">
        <v>206</v>
      </c>
      <c r="C6" s="429" t="s">
        <v>207</v>
      </c>
      <c r="D6" s="429" t="s">
        <v>208</v>
      </c>
      <c r="E6" s="429" t="s">
        <v>209</v>
      </c>
      <c r="F6" s="246" t="s">
        <v>17</v>
      </c>
    </row>
    <row r="7" spans="1:12" ht="265.5" customHeight="1" x14ac:dyDescent="0.35">
      <c r="B7" s="204" t="s">
        <v>210</v>
      </c>
      <c r="C7" s="285" t="s">
        <v>211</v>
      </c>
      <c r="D7" s="285" t="s">
        <v>212</v>
      </c>
      <c r="E7" s="430" t="s">
        <v>213</v>
      </c>
      <c r="F7" s="931" t="s">
        <v>214</v>
      </c>
      <c r="H7" s="431"/>
    </row>
    <row r="8" spans="1:12" ht="211.75" customHeight="1" x14ac:dyDescent="0.35">
      <c r="B8" s="432" t="s">
        <v>22</v>
      </c>
      <c r="C8" s="433" t="s">
        <v>215</v>
      </c>
      <c r="D8" s="433" t="s">
        <v>216</v>
      </c>
      <c r="E8" s="433" t="s">
        <v>217</v>
      </c>
      <c r="F8" s="931"/>
    </row>
    <row r="9" spans="1:12" ht="227.15" customHeight="1" x14ac:dyDescent="0.35">
      <c r="B9" s="434" t="s">
        <v>218</v>
      </c>
      <c r="C9" s="285" t="s">
        <v>219</v>
      </c>
      <c r="D9" s="285" t="s">
        <v>220</v>
      </c>
      <c r="E9" s="430" t="s">
        <v>221</v>
      </c>
      <c r="F9" s="931" t="s">
        <v>214</v>
      </c>
    </row>
    <row r="10" spans="1:12" ht="198.65" customHeight="1" x14ac:dyDescent="0.35">
      <c r="B10" s="434" t="s">
        <v>222</v>
      </c>
      <c r="C10" s="285" t="s">
        <v>223</v>
      </c>
      <c r="D10" s="285" t="s">
        <v>224</v>
      </c>
      <c r="E10" s="430" t="s">
        <v>225</v>
      </c>
      <c r="F10" s="931"/>
      <c r="H10" s="435"/>
    </row>
    <row r="11" spans="1:12" ht="173.5" customHeight="1" x14ac:dyDescent="0.35">
      <c r="B11" s="436" t="s">
        <v>226</v>
      </c>
      <c r="C11" s="285" t="s">
        <v>227</v>
      </c>
      <c r="D11" s="433" t="s">
        <v>228</v>
      </c>
      <c r="E11" s="433" t="s">
        <v>229</v>
      </c>
      <c r="F11" s="931" t="s">
        <v>214</v>
      </c>
      <c r="H11" s="8"/>
    </row>
    <row r="12" spans="1:12" ht="171" customHeight="1" x14ac:dyDescent="0.35">
      <c r="B12" s="436" t="s">
        <v>230</v>
      </c>
      <c r="C12" s="433" t="s">
        <v>231</v>
      </c>
      <c r="D12" s="433" t="s">
        <v>232</v>
      </c>
      <c r="E12" s="437" t="s">
        <v>233</v>
      </c>
      <c r="F12" s="931"/>
    </row>
    <row r="13" spans="1:12" ht="128.5" customHeight="1" x14ac:dyDescent="0.35">
      <c r="B13" s="436" t="s">
        <v>234</v>
      </c>
      <c r="C13" s="285" t="s">
        <v>235</v>
      </c>
      <c r="D13" s="433" t="s">
        <v>236</v>
      </c>
      <c r="E13" s="437" t="s">
        <v>237</v>
      </c>
      <c r="F13" s="931"/>
    </row>
    <row r="14" spans="1:12" ht="83.5" customHeight="1" x14ac:dyDescent="0.35">
      <c r="B14" s="438" t="s">
        <v>238</v>
      </c>
      <c r="C14" s="368" t="s">
        <v>239</v>
      </c>
      <c r="D14" s="439" t="s">
        <v>240</v>
      </c>
      <c r="E14" s="440" t="s">
        <v>241</v>
      </c>
      <c r="F14" s="932"/>
    </row>
    <row r="15" spans="1:12" ht="14.5" x14ac:dyDescent="0.35"/>
    <row r="16" spans="1:12" s="1" customFormat="1" ht="16" customHeight="1" x14ac:dyDescent="0.35">
      <c r="B16" s="2"/>
      <c r="C16" s="3"/>
      <c r="D16" s="427"/>
      <c r="G16" s="4"/>
      <c r="H16" s="4"/>
      <c r="I16" s="4"/>
      <c r="J16" s="4"/>
      <c r="K16" s="4"/>
      <c r="L16" s="4"/>
    </row>
  </sheetData>
  <sheetProtection algorithmName="SHA-512" hashValue="elMYo9HnbvmzrFUheKpzL5urtvxWRZpagKdJWSZNDagmKZ6j/jk8c3EQBvVXYWHdD4Ni5iKs8ZlJP2iw8d1A3g==" saltValue="BUQ3ecPFK1k+HG6rGXC+bQ==" spinCount="100000" sheet="1" objects="1" scenarios="1"/>
  <customSheetViews>
    <customSheetView guid="{2ED3A9CB-81A9-4973-8A42-E9BC13885177}" scale="55" showGridLines="0">
      <selection activeCell="H14" sqref="H14"/>
      <pageMargins left="0" right="0" top="0" bottom="0" header="0" footer="0"/>
    </customSheetView>
  </customSheetViews>
  <mergeCells count="4">
    <mergeCell ref="B5:F5"/>
    <mergeCell ref="F7:F8"/>
    <mergeCell ref="F9:F10"/>
    <mergeCell ref="F11:F14"/>
  </mergeCells>
  <pageMargins left="0.511811024" right="0.511811024" top="0.78740157499999996" bottom="0.78740157499999996" header="0.31496062000000002" footer="0.31496062000000002"/>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973164-6DDC-4FD5-85F7-65F204DD9F63}">
  <sheetPr>
    <tabColor rgb="FF8C5CF2"/>
  </sheetPr>
  <dimension ref="A1:E42"/>
  <sheetViews>
    <sheetView showGridLines="0" zoomScale="50" zoomScaleNormal="50" workbookViewId="0">
      <selection activeCell="H18" sqref="H18"/>
    </sheetView>
  </sheetViews>
  <sheetFormatPr defaultColWidth="9.1796875" defaultRowHeight="15.65" customHeight="1" x14ac:dyDescent="0.35"/>
  <cols>
    <col min="1" max="1" width="2.1796875" style="92" customWidth="1"/>
    <col min="2" max="2" width="1.81640625" style="92" customWidth="1"/>
    <col min="3" max="3" width="29.453125" style="98" customWidth="1"/>
    <col min="4" max="4" width="121.81640625" style="441" customWidth="1"/>
    <col min="5" max="5" width="72.54296875" style="97" customWidth="1"/>
    <col min="6" max="6" width="9.1796875" style="92"/>
    <col min="7" max="7" width="10.81640625" style="92" customWidth="1"/>
    <col min="8" max="16384" width="9.1796875" style="92"/>
  </cols>
  <sheetData>
    <row r="1" spans="1:5" ht="15.5" x14ac:dyDescent="0.35">
      <c r="C1" s="93"/>
      <c r="E1" s="94"/>
    </row>
    <row r="2" spans="1:5" ht="15.5" x14ac:dyDescent="0.35">
      <c r="C2" s="95"/>
      <c r="D2" s="838"/>
    </row>
    <row r="3" spans="1:5" ht="15.5" x14ac:dyDescent="0.35">
      <c r="D3" s="838"/>
    </row>
    <row r="4" spans="1:5" ht="15.5" x14ac:dyDescent="0.35">
      <c r="D4" s="838"/>
    </row>
    <row r="5" spans="1:5" ht="29.5" customHeight="1" x14ac:dyDescent="0.35"/>
    <row r="6" spans="1:5" ht="20.5" customHeight="1" x14ac:dyDescent="0.35">
      <c r="A6" s="442"/>
      <c r="B6" s="443"/>
      <c r="C6" s="111" t="s">
        <v>15</v>
      </c>
      <c r="D6" s="444" t="s">
        <v>16</v>
      </c>
      <c r="E6" s="112" t="s">
        <v>17</v>
      </c>
    </row>
    <row r="7" spans="1:5" s="116" customFormat="1" ht="20.5" customHeight="1" x14ac:dyDescent="0.35">
      <c r="A7" s="445"/>
      <c r="B7" s="446"/>
      <c r="C7" s="1006" t="s">
        <v>210</v>
      </c>
      <c r="D7" s="447" t="str">
        <f>LEFT('Our People'!B5,LEN('Our People'!B5)-1)</f>
        <v>Table 1 - Number of employees</v>
      </c>
      <c r="E7" s="115" t="str">
        <f>'Our People'!L7</f>
        <v>GRI 2-8 /
FTSE SLS25</v>
      </c>
    </row>
    <row r="8" spans="1:5" s="116" customFormat="1" ht="20.5" customHeight="1" x14ac:dyDescent="0.35">
      <c r="A8" s="445"/>
      <c r="B8" s="446"/>
      <c r="C8" s="1007"/>
      <c r="D8" s="447" t="str">
        <f>'Our People'!B11</f>
        <v>Table 2 - Number of employees by region</v>
      </c>
      <c r="E8" s="125" t="str">
        <f>'Our People'!L13</f>
        <v>GRI 2-7</v>
      </c>
    </row>
    <row r="9" spans="1:5" s="116" customFormat="1" ht="20.5" customHeight="1" x14ac:dyDescent="0.35">
      <c r="A9" s="445"/>
      <c r="B9" s="446"/>
      <c r="C9" s="1007"/>
      <c r="D9" s="447" t="str">
        <f>'Our People'!B19</f>
        <v>Table 3 - Number and proportion of employees by gender</v>
      </c>
      <c r="E9" s="125" t="str">
        <f>'Our People'!L21</f>
        <v>GRI 2-7 / 
FTSE SLS33</v>
      </c>
    </row>
    <row r="10" spans="1:5" s="116" customFormat="1" ht="20.5" customHeight="1" x14ac:dyDescent="0.35">
      <c r="A10" s="445"/>
      <c r="B10" s="446"/>
      <c r="C10" s="1007"/>
      <c r="D10" s="447" t="str">
        <f>'Our People'!B28</f>
        <v>Table 4 - Percentage of women in management positions (%)</v>
      </c>
      <c r="E10" s="125" t="s">
        <v>20</v>
      </c>
    </row>
    <row r="11" spans="1:5" s="116" customFormat="1" ht="20.5" customHeight="1" x14ac:dyDescent="0.35">
      <c r="A11" s="445"/>
      <c r="B11" s="446"/>
      <c r="C11" s="1007"/>
      <c r="D11" s="447" t="str">
        <f>'Our People'!B36</f>
        <v>Table 5 - Total number of employees per employee category</v>
      </c>
      <c r="E11" s="125" t="s">
        <v>20</v>
      </c>
    </row>
    <row r="12" spans="1:5" s="116" customFormat="1" ht="20.5" customHeight="1" x14ac:dyDescent="0.35">
      <c r="A12" s="445"/>
      <c r="B12" s="446"/>
      <c r="C12" s="1007"/>
      <c r="D12" s="447" t="str">
        <f>LEFT('Our People'!B44,LEN('Our People'!B44)-1)</f>
        <v>Table 6 - Share in total workforce by ethnicity/race - US only (%)</v>
      </c>
      <c r="E12" s="125" t="s">
        <v>20</v>
      </c>
    </row>
    <row r="13" spans="1:5" s="116" customFormat="1" ht="20.5" customHeight="1" x14ac:dyDescent="0.35">
      <c r="A13" s="445"/>
      <c r="B13" s="446"/>
      <c r="C13" s="1007"/>
      <c r="D13" s="447" t="str">
        <f>LEFT('Our People'!B55,LEN('Our People'!B55)-1)</f>
        <v>Table 7 - Percentage of global staff with disabilities</v>
      </c>
      <c r="E13" s="125" t="str">
        <f>'Our People'!F57</f>
        <v>FTSE SLS32</v>
      </c>
    </row>
    <row r="14" spans="1:5" s="116" customFormat="1" ht="20.5" customHeight="1" x14ac:dyDescent="0.35">
      <c r="A14" s="445"/>
      <c r="B14" s="446"/>
      <c r="C14" s="1008"/>
      <c r="D14" s="447" t="str">
        <f>LEFT('Our People'!B59,LEN('Our People'!B59)-1)</f>
        <v>Table 8 - Total number of employees per employee category, age and gender</v>
      </c>
      <c r="E14" s="117" t="str">
        <f>'Our People'!T62</f>
        <v>GRI 405-1</v>
      </c>
    </row>
    <row r="15" spans="1:5" s="116" customFormat="1" ht="20.5" customHeight="1" x14ac:dyDescent="0.35">
      <c r="A15" s="445"/>
      <c r="B15" s="446"/>
      <c r="C15" s="1006" t="s">
        <v>242</v>
      </c>
      <c r="D15" s="448" t="str">
        <f>'Talent Management'!B5</f>
        <v>Table 1 - Total number and rate of new employee hires by age group, gender and region</v>
      </c>
      <c r="E15" s="115" t="str">
        <f>'Talent Management'!L8</f>
        <v>GRI 401-1</v>
      </c>
    </row>
    <row r="16" spans="1:5" s="116" customFormat="1" ht="20.5" customHeight="1" x14ac:dyDescent="0.35">
      <c r="A16" s="445"/>
      <c r="B16" s="446"/>
      <c r="C16" s="1007"/>
      <c r="D16" s="447" t="str">
        <f>'Talent Management'!B22</f>
        <v>Table 2 - Percentage of open positions filled by internal candidates and average hiring cost</v>
      </c>
      <c r="E16" s="125" t="s">
        <v>20</v>
      </c>
    </row>
    <row r="17" spans="1:5" s="116" customFormat="1" ht="20.5" customHeight="1" x14ac:dyDescent="0.35">
      <c r="A17" s="445"/>
      <c r="B17" s="446"/>
      <c r="C17" s="1007"/>
      <c r="D17" s="447" t="str">
        <f>'Talent Management'!B27</f>
        <v>Table 3 - Total number and rate of turnover by age group, gender and region</v>
      </c>
      <c r="E17" s="125" t="str">
        <f>'Talent Management'!L30</f>
        <v>GRI 401-1 / 
FTSE SLS 24</v>
      </c>
    </row>
    <row r="18" spans="1:5" s="116" customFormat="1" ht="41.15" customHeight="1" x14ac:dyDescent="0.35">
      <c r="A18" s="445"/>
      <c r="B18" s="446"/>
      <c r="C18" s="1007"/>
      <c r="D18" s="447" t="str">
        <f>LEFT('Talent Management'!B45,LEN('Talent Management'!B45)-1)</f>
        <v>Table 4 - Percentage of employees represented by an independent trade union or covered by collective bargaining agreements (%)</v>
      </c>
      <c r="E18" s="125" t="s">
        <v>20</v>
      </c>
    </row>
    <row r="19" spans="1:5" s="116" customFormat="1" ht="41.15" customHeight="1" x14ac:dyDescent="0.35">
      <c r="A19" s="445"/>
      <c r="B19" s="446"/>
      <c r="C19" s="1007"/>
      <c r="D19" s="447" t="str">
        <f>'Talent Management'!B49</f>
        <v>Table 5 - Ratio of the annual total and increase in compensation for the organization’s highest-paid individual to the median annual total compensation for all employees</v>
      </c>
      <c r="E19" s="125" t="str">
        <f>'Talent Management'!L51</f>
        <v>GRI 2-21</v>
      </c>
    </row>
    <row r="20" spans="1:5" s="116" customFormat="1" ht="20.5" customHeight="1" x14ac:dyDescent="0.35">
      <c r="A20" s="445"/>
      <c r="B20" s="446"/>
      <c r="C20" s="1007"/>
      <c r="D20" s="447" t="str">
        <f>'Talent Management'!B54</f>
        <v>Table 6 - Employee engagement/satisfaction survey</v>
      </c>
      <c r="E20" s="125" t="s">
        <v>20</v>
      </c>
    </row>
    <row r="21" spans="1:5" s="116" customFormat="1" ht="20.5" customHeight="1" x14ac:dyDescent="0.35">
      <c r="A21" s="445"/>
      <c r="B21" s="446"/>
      <c r="C21" s="1007"/>
      <c r="D21" s="447" t="str">
        <f>LEFT('Talent Management'!B58,LEN('Talent Management'!B58)-1)</f>
        <v>Table 7 - Average hours of training per age group, employee category, gender, race and type of training</v>
      </c>
      <c r="E21" s="125" t="str">
        <f>'Talent Management'!L60</f>
        <v>GRI 404-1 / 
FTSE SLS26</v>
      </c>
    </row>
    <row r="22" spans="1:5" s="116" customFormat="1" ht="20.5" customHeight="1" x14ac:dyDescent="0.35">
      <c r="A22" s="445"/>
      <c r="B22" s="446"/>
      <c r="C22" s="1007"/>
      <c r="D22" s="447" t="str">
        <f>'Talent Management'!B83</f>
        <v>Table 8 - Average amount spent per FTE and total amount spent on training and development (US$)</v>
      </c>
      <c r="E22" s="125" t="s">
        <v>20</v>
      </c>
    </row>
    <row r="23" spans="1:5" s="116" customFormat="1" ht="20.5" customHeight="1" x14ac:dyDescent="0.35">
      <c r="A23" s="445"/>
      <c r="B23" s="446"/>
      <c r="C23" s="1007"/>
      <c r="D23" s="447" t="str">
        <f>'Talent Management'!B87</f>
        <v>Table 9 - Percentage of total employees receiving training </v>
      </c>
      <c r="E23" s="125" t="s">
        <v>20</v>
      </c>
    </row>
    <row r="24" spans="1:5" s="116" customFormat="1" ht="41.15" customHeight="1" x14ac:dyDescent="0.35">
      <c r="A24" s="445"/>
      <c r="B24" s="446"/>
      <c r="C24" s="1007"/>
      <c r="D24" s="447" t="str">
        <f>LEFT('Talent Management'!B91,LEN('Talent Management'!B91)-1)</f>
        <v>Table 10 - Percentage of total employees by gender and by employee category who received a 
regular performance and career development review</v>
      </c>
      <c r="E24" s="125" t="str">
        <f>'Talent Management'!L93</f>
        <v>GRI 404-3</v>
      </c>
    </row>
    <row r="25" spans="1:5" s="116" customFormat="1" ht="34.4" customHeight="1" x14ac:dyDescent="0.35">
      <c r="A25" s="445"/>
      <c r="B25" s="446"/>
      <c r="C25" s="1007"/>
      <c r="D25" s="447" t="str">
        <f>'Talent Management'!B103</f>
        <v>Table 11 - Number of incidents in relation to instances of labor non-compliance and how dealt with them, or states there were no incidents</v>
      </c>
      <c r="E25" s="125" t="str">
        <f>'Talent Management'!F105</f>
        <v>FTSE SLS21</v>
      </c>
    </row>
    <row r="26" spans="1:5" s="116" customFormat="1" ht="20.5" customHeight="1" x14ac:dyDescent="0.35">
      <c r="A26" s="445"/>
      <c r="B26" s="446"/>
      <c r="C26" s="1008"/>
      <c r="D26" s="447" t="str">
        <f>'Talent Management'!B107</f>
        <v>Table 12 - Human Resources and Workplace Recognitions</v>
      </c>
      <c r="E26" s="117" t="s">
        <v>20</v>
      </c>
    </row>
    <row r="27" spans="1:5" s="116" customFormat="1" ht="20.5" customHeight="1" x14ac:dyDescent="0.35">
      <c r="A27" s="445"/>
      <c r="B27" s="446"/>
      <c r="C27" s="1006" t="s">
        <v>243</v>
      </c>
      <c r="D27" s="448" t="str">
        <f>'Health and Safety'!B5</f>
        <v>Table 1 - Work related injuries for AES people</v>
      </c>
      <c r="E27" s="115" t="str">
        <f>'Health and Safety'!G7</f>
        <v>GRI 403-9 /
SASB IF-EU-320a.1 /
FTSE SHS15 /
FTSE SHS38</v>
      </c>
    </row>
    <row r="28" spans="1:5" s="116" customFormat="1" ht="20.5" customHeight="1" x14ac:dyDescent="0.35">
      <c r="A28" s="445"/>
      <c r="B28" s="446"/>
      <c r="C28" s="1007"/>
      <c r="D28" s="447" t="str">
        <f>'Health and Safety'!B16</f>
        <v>Table 2 - Work related injuries for all contractors</v>
      </c>
      <c r="E28" s="125" t="str">
        <f>'Health and Safety'!G18</f>
        <v>GRI 403-9 / 
SASB IF-EU-320a.1 / 
FTSE SHS40</v>
      </c>
    </row>
    <row r="29" spans="1:5" s="116" customFormat="1" ht="20.5" customHeight="1" x14ac:dyDescent="0.35">
      <c r="A29" s="445"/>
      <c r="B29" s="446"/>
      <c r="C29" s="1007"/>
      <c r="D29" s="447" t="str">
        <f>LEFT('Health and Safety'!B31,LEN('Health and Safety'!B31)-1)</f>
        <v>Table 3 - Occupational health and safety management system</v>
      </c>
      <c r="E29" s="125" t="str">
        <f>'Health and Safety'!G33</f>
        <v>GRI 403-8 / 
FTSE SHS12</v>
      </c>
    </row>
    <row r="30" spans="1:5" s="116" customFormat="1" ht="20.5" customHeight="1" x14ac:dyDescent="0.35">
      <c r="A30" s="445"/>
      <c r="B30" s="446"/>
      <c r="C30" s="1007"/>
      <c r="D30" s="447" t="str">
        <f>'Health and Safety'!B38</f>
        <v>Table 4 - Number of staff trained on health and safety standards</v>
      </c>
      <c r="E30" s="125" t="str">
        <f>'Health and Safety'!G40</f>
        <v>FTSE SHS13</v>
      </c>
    </row>
    <row r="31" spans="1:5" s="116" customFormat="1" ht="20.5" customHeight="1" x14ac:dyDescent="0.35">
      <c r="A31" s="445"/>
      <c r="B31" s="446"/>
      <c r="C31" s="1007"/>
      <c r="D31" s="447" t="str">
        <f>'Health and Safety'!B42</f>
        <v>Table 5 - Public fatal incidents</v>
      </c>
      <c r="E31" s="125" t="str">
        <f>'Health and Safety'!G44</f>
        <v>GRI EU25</v>
      </c>
    </row>
    <row r="32" spans="1:5" s="116" customFormat="1" ht="20.5" customHeight="1" x14ac:dyDescent="0.35">
      <c r="A32" s="445"/>
      <c r="B32" s="446"/>
      <c r="C32" s="1007"/>
      <c r="D32" s="447" t="str">
        <f>'Health and Safety'!B46</f>
        <v>Table 6 - Proactive safety measures</v>
      </c>
      <c r="E32" s="125" t="s">
        <v>20</v>
      </c>
    </row>
    <row r="33" spans="1:5" s="116" customFormat="1" ht="20.5" customHeight="1" x14ac:dyDescent="0.35">
      <c r="A33" s="445"/>
      <c r="B33" s="446"/>
      <c r="C33" s="1007"/>
      <c r="D33" s="447" t="str">
        <f>'Health and Safety'!B51</f>
        <v>Table 7 - Safety targets</v>
      </c>
      <c r="E33" s="125" t="str">
        <f>'Health and Safety'!E53</f>
        <v>FTSE SHS39</v>
      </c>
    </row>
    <row r="34" spans="1:5" s="116" customFormat="1" ht="20.5" customHeight="1" x14ac:dyDescent="0.35">
      <c r="A34" s="445"/>
      <c r="B34" s="446"/>
      <c r="C34" s="1008"/>
      <c r="D34" s="449" t="str">
        <f>'Health and Safety'!B58</f>
        <v>Table 8 - Health and safety recognitions</v>
      </c>
      <c r="E34" s="117" t="s">
        <v>20</v>
      </c>
    </row>
    <row r="35" spans="1:5" s="116" customFormat="1" ht="20.5" customHeight="1" x14ac:dyDescent="0.35">
      <c r="A35" s="445"/>
      <c r="B35" s="446"/>
      <c r="C35" s="1013" t="s">
        <v>244</v>
      </c>
      <c r="D35" s="450" t="str">
        <f>Community!B5</f>
        <v>Table 1 - Social initiatives per areas of focus</v>
      </c>
      <c r="E35" s="451" t="s">
        <v>20</v>
      </c>
    </row>
    <row r="36" spans="1:5" s="116" customFormat="1" ht="20.5" customHeight="1" x14ac:dyDescent="0.35">
      <c r="A36" s="445"/>
      <c r="B36" s="446"/>
      <c r="C36" s="1014"/>
      <c r="D36" s="452" t="str">
        <f>Community!B13</f>
        <v xml:space="preserve">Table 2 - Type of initiative (%) </v>
      </c>
      <c r="E36" s="453" t="s">
        <v>20</v>
      </c>
    </row>
    <row r="37" spans="1:5" s="116" customFormat="1" ht="20.5" customHeight="1" x14ac:dyDescent="0.35">
      <c r="A37" s="445"/>
      <c r="B37" s="446"/>
      <c r="C37" s="1009" t="s">
        <v>230</v>
      </c>
      <c r="D37" s="822" t="str">
        <f>LEFT(Suppliers!B5,LEN(Suppliers!B5)-1)</f>
        <v>Table 1 - Suppliers screening</v>
      </c>
      <c r="E37" s="125" t="str">
        <f>Suppliers!D7</f>
        <v>GRI 2-6</v>
      </c>
    </row>
    <row r="38" spans="1:5" s="116" customFormat="1" ht="20.5" customHeight="1" x14ac:dyDescent="0.35">
      <c r="A38" s="445"/>
      <c r="B38" s="446"/>
      <c r="C38" s="1010"/>
      <c r="D38" s="823" t="str">
        <f>LEFT(Suppliers!B12,LEN(Suppliers!B12)-1)</f>
        <v>Table 2 - Suppliers assessment</v>
      </c>
      <c r="E38" s="125" t="s">
        <v>20</v>
      </c>
    </row>
    <row r="39" spans="1:5" s="116" customFormat="1" ht="20.5" customHeight="1" x14ac:dyDescent="0.35">
      <c r="A39" s="445"/>
      <c r="B39" s="446"/>
      <c r="C39" s="1011"/>
      <c r="D39" s="823" t="str">
        <f>LEFT(Suppliers!B17,LEN(Suppliers!B17)-1)</f>
        <v>Table 3 - Suppliers capacity building programs</v>
      </c>
      <c r="E39" s="125" t="s">
        <v>20</v>
      </c>
    </row>
    <row r="40" spans="1:5" s="116" customFormat="1" ht="20.5" customHeight="1" x14ac:dyDescent="0.35">
      <c r="A40" s="445"/>
      <c r="B40" s="454"/>
      <c r="C40" s="1012"/>
      <c r="D40" s="824" t="str">
        <f>LEFT(Suppliers!B22,LEN(Suppliers!B22)-1)</f>
        <v>Table 4 - Suppliers environmental metrics</v>
      </c>
      <c r="E40" s="455" t="s">
        <v>20</v>
      </c>
    </row>
    <row r="41" spans="1:5" ht="15.65" customHeight="1" x14ac:dyDescent="0.35">
      <c r="E41" s="456"/>
    </row>
    <row r="42" spans="1:5" ht="15.65" customHeight="1" x14ac:dyDescent="0.35">
      <c r="E42" s="456"/>
    </row>
  </sheetData>
  <sheetProtection algorithmName="SHA-512" hashValue="Ph6e3XzzmNHI3UN39lS8EXgPLSh6gJSSCQZ9xt6f3Zkcq3lJ26qsu0Q1vNPFUHU6ZWsmSPQMlQSf8fPtOIvx+w==" saltValue="Mg8Rgh3LLxLe7lNgCjR9Pg==" spinCount="100000" sheet="1" objects="1" scenarios="1"/>
  <customSheetViews>
    <customSheetView guid="{2ED3A9CB-81A9-4973-8A42-E9BC13885177}" scale="53" showGridLines="0">
      <pageMargins left="0" right="0" top="0" bottom="0" header="0" footer="0"/>
    </customSheetView>
  </customSheetViews>
  <mergeCells count="6">
    <mergeCell ref="D2:D4"/>
    <mergeCell ref="C7:C14"/>
    <mergeCell ref="C15:C26"/>
    <mergeCell ref="C27:C34"/>
    <mergeCell ref="C37:C40"/>
    <mergeCell ref="C35:C36"/>
  </mergeCells>
  <dataValidations count="1">
    <dataValidation type="list" allowBlank="1" showInputMessage="1" showErrorMessage="1" sqref="D1" xr:uid="{8398FC5E-2E69-4E8C-B39C-77C2F15D69AA}">
      <formula1>$C$1:$C$2</formula1>
    </dataValidation>
  </dataValidations>
  <hyperlinks>
    <hyperlink ref="C15:C26" location="'Talent Management'!A1" display="Talent Management" xr:uid="{860A5899-7230-467F-9F4A-0B501BE2244C}"/>
    <hyperlink ref="C7:C14" location="'Our People'!A1" display="Our People" xr:uid="{663F64ED-96A8-482C-866F-A53FA05768A5}"/>
    <hyperlink ref="C27:C34" location="'Health and Safety'!A1" display="Health and Safety" xr:uid="{D835C35B-6ECE-414F-BEA3-15CD179F6AE9}"/>
    <hyperlink ref="C37:C40" location="Suppliers!A1" display="Suppliers" xr:uid="{04055052-CBC6-49C5-BB67-AADE4AFC90D5}"/>
    <hyperlink ref="D15" location="'Talent Management'!B5" display="'Talent Management'!B5" xr:uid="{4FB5D19F-E64D-4054-86C8-C41953E77BE6}"/>
    <hyperlink ref="D16" location="'Talent Management'!B22" display="'Talent Management'!B22" xr:uid="{DCCBCB7C-0C51-459E-B60A-820CBE78B153}"/>
    <hyperlink ref="D17" location="'Talent Management'!B27" display="'Talent Management'!B27" xr:uid="{A321F02F-9929-4B1C-8E94-5331828CE118}"/>
    <hyperlink ref="D19" location="'Talent Management'!B49" display="'Talent Management'!B49" xr:uid="{31C8D0ED-4FA6-472E-8A88-A2951D213B3D}"/>
    <hyperlink ref="D20" location="'Talent Management'!B54" display="'Talent Management'!B54" xr:uid="{B16BCAA8-8C97-4AEE-9FE8-648FD124F1DE}"/>
    <hyperlink ref="D22" location="'Talent Management'!B83" display="'Talent Management'!B83" xr:uid="{0CC3279A-8D88-4273-9678-2D63A138CB62}"/>
    <hyperlink ref="D23" location="'Talent Management'!B87" display="'Talent Management'!B87" xr:uid="{918B2B28-7BFE-4740-952E-A148D2D1FA0A}"/>
    <hyperlink ref="D25" location="'Talent Management'!B103" display="'Talent Management'!B103" xr:uid="{BA877B60-F015-4FC0-BEFF-63CA5B69FAA5}"/>
    <hyperlink ref="D26" location="'Talent Management'!B107" display="'Talent Management'!B107" xr:uid="{12BA753E-B798-4284-8D5C-5E25246CE522}"/>
    <hyperlink ref="D7" location="'Our People'!B5" display="'Our People'!B5" xr:uid="{05D48743-E414-4D01-A9D3-A5F4EA7619A9}"/>
    <hyperlink ref="D13" location="'Our People'!B55" display="'Our People'!B55" xr:uid="{CD4F56A4-8B73-49F3-9D0E-591F9AB99557}"/>
    <hyperlink ref="D14" location="'Our People'!B59" display="'Our People'!B59" xr:uid="{FAED6AE3-4815-4302-9C0C-0EC7D1689D54}"/>
    <hyperlink ref="D21" location="'Talent Management'!B58" display="'Talent Management'!B58" xr:uid="{9C1EF221-AFDD-4043-83FF-24691870F36D}"/>
    <hyperlink ref="D24" location="'Talent Management'!B91" display="'Talent Management'!B91" xr:uid="{1257F2F4-5DEE-445C-87DC-6532B5E6EB0E}"/>
    <hyperlink ref="C35:C36" location="Community!A1" display="Community" xr:uid="{42D74D00-94D1-4D13-A7F1-45FA186E3719}"/>
    <hyperlink ref="D8" location="'Our People'!B11" display="'Our People'!B11" xr:uid="{1DFCC77C-7142-4C77-B850-1793683D066C}"/>
    <hyperlink ref="D9" location="'Our People'!B19" display="'Our People'!B19" xr:uid="{51B11B13-54FB-41DB-A70D-39625BB4FF3F}"/>
    <hyperlink ref="D10" location="'Our People'!B28" display="'Our People'!B28" xr:uid="{38E07196-94C9-4251-8E5B-0CDE73561B52}"/>
    <hyperlink ref="D11" location="'Our People'!B36" display="'Our People'!B36" xr:uid="{5B10F634-4AB3-4C83-A219-682CB049B0E4}"/>
    <hyperlink ref="D27" location="'Health and Safety'!B5" display="'Health and Safety'!B5" xr:uid="{5F1245FF-5B75-439F-BC89-4D4707C9BE32}"/>
    <hyperlink ref="D28" location="'Health and Safety'!B16" display="'Health and Safety'!B16" xr:uid="{52CD5D45-28D0-44AB-B2E9-84BEA5E62EDD}"/>
    <hyperlink ref="D29" location="'Talent Management'!B31" display="'Talent Management'!B31" xr:uid="{E41946B5-FA9D-4C3A-B978-7CA4580F652C}"/>
    <hyperlink ref="D30" location="'Health and Safety'!B38" display="'Health and Safety'!B38" xr:uid="{A51EECD5-03E4-4D14-9F24-1E5582A6C143}"/>
    <hyperlink ref="D31" location="'Health and Safety'!B42" display="'Health and Safety'!B42" xr:uid="{6FEF45A0-BFA6-4AB7-BCA9-D5100F19E4A1}"/>
    <hyperlink ref="D32" location="'Health and Safety'!B46" display="'Health and Safety'!B46" xr:uid="{05C41EAF-2747-4315-9893-638E22B83979}"/>
    <hyperlink ref="D33" location="'Health and Safety'!B51" display="'Health and Safety'!B51" xr:uid="{60C8D2B0-B514-4CFB-AF81-5B18A3B5AB41}"/>
    <hyperlink ref="D34" location="'Health and Safety'!B58" display="'Health and Safety'!B58" xr:uid="{40AB8870-1F14-4274-BE00-F5E214F78551}"/>
    <hyperlink ref="D35" location="Community!B5" display="Community!B5" xr:uid="{60728EA0-70F7-4804-9D1F-5BDFD5B7C25F}"/>
    <hyperlink ref="D36" location="Community!B13" display="Community!B13" xr:uid="{970976F0-6293-450A-99F8-E33D1842BD80}"/>
    <hyperlink ref="D18" location="'Talent Management'!B45" display="'Talent Management'!B45" xr:uid="{8720AFA8-886E-4DC6-930F-B673DAFD4B2C}"/>
    <hyperlink ref="D37" location="Suppliers!B5" display="Suppliers!B5" xr:uid="{7647716A-E07C-4F30-80DE-EE46C58CE185}"/>
    <hyperlink ref="D38" location="Suppliers!B12" display="Suppliers!B12" xr:uid="{AD4925D4-C8B8-44C8-B6A3-0CBFA39ABCE4}"/>
    <hyperlink ref="D39" location="Suppliers!B17" display="Suppliers!B17" xr:uid="{3B527A7A-D6C1-4601-9A26-5C8734FAB8ED}"/>
    <hyperlink ref="D40" location="Suppliers!B22" display="Suppliers!B22" xr:uid="{F6EB7F01-D296-4724-BADF-6C7B3E0B0A4C}"/>
    <hyperlink ref="D12" location="'Our People'!B44" display="'Our People'!B44" xr:uid="{447666EC-9A45-4026-AB9F-402ED0C6BEC4}"/>
  </hyperlinks>
  <pageMargins left="0.511811024" right="0.511811024" top="0.78740157499999996" bottom="0.78740157499999996" header="0.31496062000000002" footer="0.31496062000000002"/>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13C25EFAFA29BA42B8B5F774E6203E1B" ma:contentTypeVersion="14" ma:contentTypeDescription="Crie um novo documento." ma:contentTypeScope="" ma:versionID="def5bf0ec7512af9193f933f5ae17c27">
  <xsd:schema xmlns:xsd="http://www.w3.org/2001/XMLSchema" xmlns:xs="http://www.w3.org/2001/XMLSchema" xmlns:p="http://schemas.microsoft.com/office/2006/metadata/properties" xmlns:ns2="4919b8dc-b6fe-4913-af9e-a78354997006" xmlns:ns3="8d00118a-92ec-4903-b20b-f10639d84fc5" targetNamespace="http://schemas.microsoft.com/office/2006/metadata/properties" ma:root="true" ma:fieldsID="d3f370b8e2650eaad5250057bb2570cb" ns2:_="" ns3:_="">
    <xsd:import namespace="4919b8dc-b6fe-4913-af9e-a78354997006"/>
    <xsd:import namespace="8d00118a-92ec-4903-b20b-f10639d84fc5"/>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Location"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919b8dc-b6fe-4913-af9e-a7835499700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Marcações de imagem" ma:readOnly="false" ma:fieldId="{5cf76f15-5ced-4ddc-b409-7134ff3c332f}" ma:taxonomyMulti="true" ma:sspId="ad4df7da-c195-4679-b09b-159ed35ba175"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d00118a-92ec-4903-b20b-f10639d84fc5" elementFormDefault="qualified">
    <xsd:import namespace="http://schemas.microsoft.com/office/2006/documentManagement/types"/>
    <xsd:import namespace="http://schemas.microsoft.com/office/infopath/2007/PartnerControls"/>
    <xsd:element name="SharedWithUsers" ma:index="11"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Detalhes de Compartilhado Com" ma:internalName="SharedWithDetails" ma:readOnly="true">
      <xsd:simpleType>
        <xsd:restriction base="dms:Note">
          <xsd:maxLength value="255"/>
        </xsd:restriction>
      </xsd:simpleType>
    </xsd:element>
    <xsd:element name="TaxCatchAll" ma:index="16" nillable="true" ma:displayName="Taxonomy Catch All Column" ma:hidden="true" ma:list="{db59883b-8703-444e-b9d7-1a049ffb0bba}" ma:internalName="TaxCatchAll" ma:showField="CatchAllData" ma:web="8d00118a-92ec-4903-b20b-f10639d84fc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haredWithUsers xmlns="8d00118a-92ec-4903-b20b-f10639d84fc5">
      <UserInfo>
        <DisplayName>Mariah Nicolini Paciello Romualdo</DisplayName>
        <AccountId>13</AccountId>
        <AccountType/>
      </UserInfo>
      <UserInfo>
        <DisplayName>Adriana Roccaro</DisplayName>
        <AccountId>9</AccountId>
        <AccountType/>
      </UserInfo>
      <UserInfo>
        <DisplayName>Fernando Mendez Cea</DisplayName>
        <AccountId>85</AccountId>
        <AccountType/>
      </UserInfo>
      <UserInfo>
        <DisplayName>Natalia Bengoechea</DisplayName>
        <AccountId>22</AccountId>
        <AccountType/>
      </UserInfo>
      <UserInfo>
        <DisplayName>Stephanie Cathcart</DisplayName>
        <AccountId>25</AccountId>
        <AccountType/>
      </UserInfo>
    </SharedWithUsers>
    <lcf76f155ced4ddcb4097134ff3c332f xmlns="4919b8dc-b6fe-4913-af9e-a78354997006">
      <Terms xmlns="http://schemas.microsoft.com/office/infopath/2007/PartnerControls"/>
    </lcf76f155ced4ddcb4097134ff3c332f>
    <TaxCatchAll xmlns="8d00118a-92ec-4903-b20b-f10639d84fc5" xsi:nil="true"/>
  </documentManagement>
</p:properties>
</file>

<file path=customXml/itemProps1.xml><?xml version="1.0" encoding="utf-8"?>
<ds:datastoreItem xmlns:ds="http://schemas.openxmlformats.org/officeDocument/2006/customXml" ds:itemID="{ED54DB8E-32D7-4947-8AE9-CBF37C2F445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919b8dc-b6fe-4913-af9e-a78354997006"/>
    <ds:schemaRef ds:uri="8d00118a-92ec-4903-b20b-f10639d84fc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88CB90C-49FC-411C-A4F1-3D2F2AE8BE11}">
  <ds:schemaRefs>
    <ds:schemaRef ds:uri="http://schemas.microsoft.com/sharepoint/v3/contenttype/forms"/>
  </ds:schemaRefs>
</ds:datastoreItem>
</file>

<file path=customXml/itemProps3.xml><?xml version="1.0" encoding="utf-8"?>
<ds:datastoreItem xmlns:ds="http://schemas.openxmlformats.org/officeDocument/2006/customXml" ds:itemID="{DAACE731-0013-4DDF-925E-2F8A9BBB1832}">
  <ds:schemaRefs>
    <ds:schemaRef ds:uri="http://purl.org/dc/terms/"/>
    <ds:schemaRef ds:uri="http://schemas.microsoft.com/office/2006/documentManagement/types"/>
    <ds:schemaRef ds:uri="http://www.w3.org/XML/1998/namespace"/>
    <ds:schemaRef ds:uri="http://purl.org/dc/elements/1.1/"/>
    <ds:schemaRef ds:uri="4919b8dc-b6fe-4913-af9e-a78354997006"/>
    <ds:schemaRef ds:uri="8d00118a-92ec-4903-b20b-f10639d84fc5"/>
    <ds:schemaRef ds:uri="http://schemas.microsoft.com/office/infopath/2007/PartnerControls"/>
    <ds:schemaRef ds:uri="http://schemas.openxmlformats.org/package/2006/metadata/core-properties"/>
    <ds:schemaRef ds:uri="http://schemas.microsoft.com/office/2006/metadata/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28</vt:i4>
      </vt:variant>
      <vt:variant>
        <vt:lpstr>Intervalos Nomeados</vt:lpstr>
      </vt:variant>
      <vt:variant>
        <vt:i4>1</vt:i4>
      </vt:variant>
    </vt:vector>
  </HeadingPairs>
  <TitlesOfParts>
    <vt:vector size="29" baseType="lpstr">
      <vt:lpstr>Home</vt:lpstr>
      <vt:lpstr>About this document</vt:lpstr>
      <vt:lpstr>About AES</vt:lpstr>
      <vt:lpstr>Electricity Generation</vt:lpstr>
      <vt:lpstr>Installed Capacity</vt:lpstr>
      <vt:lpstr>Operations</vt:lpstr>
      <vt:lpstr>Customers</vt:lpstr>
      <vt:lpstr>Stakeholders</vt:lpstr>
      <vt:lpstr>People</vt:lpstr>
      <vt:lpstr>Our People</vt:lpstr>
      <vt:lpstr>Talent Management</vt:lpstr>
      <vt:lpstr>Health and Safety</vt:lpstr>
      <vt:lpstr>Community</vt:lpstr>
      <vt:lpstr>Suppliers</vt:lpstr>
      <vt:lpstr>Planet</vt:lpstr>
      <vt:lpstr>Site management</vt:lpstr>
      <vt:lpstr>Emissions</vt:lpstr>
      <vt:lpstr>Energy consumption</vt:lpstr>
      <vt:lpstr>Biodiversity</vt:lpstr>
      <vt:lpstr>Water</vt:lpstr>
      <vt:lpstr>Waste</vt:lpstr>
      <vt:lpstr>Accountability</vt:lpstr>
      <vt:lpstr>Board of Directors</vt:lpstr>
      <vt:lpstr>Cybersecurity</vt:lpstr>
      <vt:lpstr>Ethics and Compliance</vt:lpstr>
      <vt:lpstr>Assurance Statement</vt:lpstr>
      <vt:lpstr>GRI Index</vt:lpstr>
      <vt:lpstr>SASB Index</vt:lpstr>
      <vt:lpstr>Home!Area_de_impressao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Mariah Nicolini Paciello Romualdo</dc:creator>
  <cp:keywords/>
  <dc:description/>
  <cp:lastModifiedBy>Mariah Nicolini Paciello Romualdo</cp:lastModifiedBy>
  <cp:revision/>
  <dcterms:created xsi:type="dcterms:W3CDTF">2023-12-28T22:26:42Z</dcterms:created>
  <dcterms:modified xsi:type="dcterms:W3CDTF">2024-08-01T10:54:33Z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0x01010013C25EFAFA29BA42B8B5F774E6203E1B</vt:lpwstr>
  </property>
  <property fmtid="{D5CDD505-2E9C-101B-9397-08002B2CF9AE}" pid="3" name="MediaServiceImageTags">
    <vt:lpwstr/>
  </property>
</Properties>
</file>